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61" yWindow="1590" windowWidth="15450" windowHeight="7935" activeTab="4"/>
  </bookViews>
  <sheets>
    <sheet name="0. kat. B" sheetId="1" r:id="rId1"/>
    <sheet name="0. kat. A" sheetId="2" r:id="rId2"/>
    <sheet name="1. kat. B" sheetId="3" r:id="rId3"/>
    <sheet name="1. kat. A" sheetId="4" r:id="rId4"/>
    <sheet name="2. kat." sheetId="5" r:id="rId5"/>
    <sheet name="3. kat." sheetId="6" r:id="rId6"/>
    <sheet name="Vzor" sheetId="7" state="hidden" r:id="rId7"/>
    <sheet name="4. kat" sheetId="8" r:id="rId8"/>
  </sheets>
  <definedNames>
    <definedName name="_xlnm.Print_Area" localSheetId="6">'Vzor'!$A$1:$V$3</definedName>
  </definedNames>
  <calcPr fullCalcOnLoad="1"/>
</workbook>
</file>

<file path=xl/sharedStrings.xml><?xml version="1.0" encoding="utf-8"?>
<sst xmlns="http://schemas.openxmlformats.org/spreadsheetml/2006/main" count="373" uniqueCount="181">
  <si>
    <t>jméno</t>
  </si>
  <si>
    <t>oddíl</t>
  </si>
  <si>
    <t>ročník</t>
  </si>
  <si>
    <t>celkem 1 + 2</t>
  </si>
  <si>
    <t>pořadí</t>
  </si>
  <si>
    <t>max</t>
  </si>
  <si>
    <t>známka 2</t>
  </si>
  <si>
    <t>známka 1</t>
  </si>
  <si>
    <t>Kategorie 0.A</t>
  </si>
  <si>
    <t>startovní číslo</t>
  </si>
  <si>
    <t>BN</t>
  </si>
  <si>
    <t>Akrob</t>
  </si>
  <si>
    <t>Oblastní přebor MG - ZP pro rok 2006</t>
  </si>
  <si>
    <t>countif</t>
  </si>
  <si>
    <t>konečné pořadí</t>
  </si>
  <si>
    <t>Krajský přebor Brno, základní program, 23.5.2010</t>
  </si>
  <si>
    <t>srážka</t>
  </si>
  <si>
    <t>CELKEM</t>
  </si>
  <si>
    <t>2. kategorie</t>
  </si>
  <si>
    <t>3. kategorie</t>
  </si>
  <si>
    <t>závodnice</t>
  </si>
  <si>
    <t>Švihadlo</t>
  </si>
  <si>
    <t>SC Brno</t>
  </si>
  <si>
    <t>SK MG Břeclav</t>
  </si>
  <si>
    <t>Sadílková Arleta</t>
  </si>
  <si>
    <t>Janků Kateřina</t>
  </si>
  <si>
    <t>SK MG Veselí</t>
  </si>
  <si>
    <t>ASPV Brno</t>
  </si>
  <si>
    <t>Kurzová Adéla</t>
  </si>
  <si>
    <t>ŠSK Újezd Kyjov</t>
  </si>
  <si>
    <t>Sokol Židenice</t>
  </si>
  <si>
    <t>Máčalová Ema</t>
  </si>
  <si>
    <t>SK MG Zlín</t>
  </si>
  <si>
    <t>Balážová Tereza</t>
  </si>
  <si>
    <t>ŠSK Nám. Míru</t>
  </si>
  <si>
    <t>TJ Spartak Přerov</t>
  </si>
  <si>
    <t>Dubjaková Lucie</t>
  </si>
  <si>
    <t>GSK Mar. Lázně</t>
  </si>
  <si>
    <t>Jiráčková Ema</t>
  </si>
  <si>
    <t>Tronečková Barbora</t>
  </si>
  <si>
    <t>Zoubková Veronika</t>
  </si>
  <si>
    <t>Gallinová Kristýna</t>
  </si>
  <si>
    <t>Jiroušková Kristýna</t>
  </si>
  <si>
    <t>Paulíková Veronika</t>
  </si>
  <si>
    <t>Michalisková Kateřina</t>
  </si>
  <si>
    <t>Chlupová Simona</t>
  </si>
  <si>
    <t>Ferancová Sára</t>
  </si>
  <si>
    <t>Zelinková Agáta</t>
  </si>
  <si>
    <t>Měřínská Anežka</t>
  </si>
  <si>
    <t>TJ Tesla Brno</t>
  </si>
  <si>
    <t>Kovářová Lenka</t>
  </si>
  <si>
    <t>Jírová Lucie</t>
  </si>
  <si>
    <t>Klobásková Marta</t>
  </si>
  <si>
    <t>Koulová Karolína</t>
  </si>
  <si>
    <t>Kytková Bára</t>
  </si>
  <si>
    <t>ŠSK nám. Míru</t>
  </si>
  <si>
    <t>Kašparovská Karolína</t>
  </si>
  <si>
    <t>Mazánková Soňa</t>
  </si>
  <si>
    <t>Hromková Markéta</t>
  </si>
  <si>
    <t>Konšelová Tereza</t>
  </si>
  <si>
    <t>Koulová Lucie</t>
  </si>
  <si>
    <t>Bílková Kateřina</t>
  </si>
  <si>
    <t>Hettmerová Lucie</t>
  </si>
  <si>
    <t>Dimitrovová Nikola</t>
  </si>
  <si>
    <t>Dlouhá Simona</t>
  </si>
  <si>
    <t>Brožková Hana</t>
  </si>
  <si>
    <t>Kubová Barbora</t>
  </si>
  <si>
    <t>míč</t>
  </si>
  <si>
    <t>obruč</t>
  </si>
  <si>
    <t>švihadlo</t>
  </si>
  <si>
    <t>Bez náčiní</t>
  </si>
  <si>
    <t>Akrobacie</t>
  </si>
  <si>
    <t>0.  A kategorie</t>
  </si>
  <si>
    <t>1. B kategorie</t>
  </si>
  <si>
    <t>1. A kategorie</t>
  </si>
  <si>
    <t>Ševčíková Viktorie</t>
  </si>
  <si>
    <t>Břečková Nela</t>
  </si>
  <si>
    <t>Valachovičová Natálie</t>
  </si>
  <si>
    <t>Karasová Denisa</t>
  </si>
  <si>
    <t>Ullmannová Liliana</t>
  </si>
  <si>
    <t>Žerotínská Adéla</t>
  </si>
  <si>
    <t>Rikanová Ema</t>
  </si>
  <si>
    <t>Horáčková Linda</t>
  </si>
  <si>
    <t>Nečasová Barbora</t>
  </si>
  <si>
    <t>Fusková Anna</t>
  </si>
  <si>
    <t>Nováková Markéta</t>
  </si>
  <si>
    <t>Šůlová Nikol</t>
  </si>
  <si>
    <t>Indruchová Klaudie</t>
  </si>
  <si>
    <t>Čechová Helena</t>
  </si>
  <si>
    <t>TJ Slavoj Bruntál</t>
  </si>
  <si>
    <t>BCVČ Lesná</t>
  </si>
  <si>
    <t>Hanáková Klára</t>
  </si>
  <si>
    <t>Križanová Monika</t>
  </si>
  <si>
    <t>Poláková Dorota</t>
  </si>
  <si>
    <t>Ondrová Julie</t>
  </si>
  <si>
    <t>Líbalová Marta</t>
  </si>
  <si>
    <t>Kaňová Stanislava</t>
  </si>
  <si>
    <t>Ambrozyová Aneta</t>
  </si>
  <si>
    <t>Doležalová Michaela</t>
  </si>
  <si>
    <t>Šeděnková Sára</t>
  </si>
  <si>
    <t>Střítežská Stela</t>
  </si>
  <si>
    <t>Hanzlíková Lenka</t>
  </si>
  <si>
    <t>Grossová Pavlína</t>
  </si>
  <si>
    <t>Jurigová Aneta</t>
  </si>
  <si>
    <t>Sobotková Michaela</t>
  </si>
  <si>
    <t>TJ Sokol Třebovice</t>
  </si>
  <si>
    <t>SK MG Černovice</t>
  </si>
  <si>
    <t>Hušková Tereza</t>
  </si>
  <si>
    <t>Havranová Magdalena</t>
  </si>
  <si>
    <t>Křapová Jakubka</t>
  </si>
  <si>
    <t>Neužilová Barbora</t>
  </si>
  <si>
    <t>Palková Julie</t>
  </si>
  <si>
    <t>Szárazová Ilona</t>
  </si>
  <si>
    <t>Hrubá Marie</t>
  </si>
  <si>
    <t>Pospíšilová Anna</t>
  </si>
  <si>
    <t>Novotková Andrea</t>
  </si>
  <si>
    <t>Šlosarová Marie</t>
  </si>
  <si>
    <t>Coufalová Eliška</t>
  </si>
  <si>
    <t>Říhová Johana</t>
  </si>
  <si>
    <t>Opálková Klára</t>
  </si>
  <si>
    <t>Hanušová Lucie</t>
  </si>
  <si>
    <t>SKP MG Brno</t>
  </si>
  <si>
    <t>TGK Zlín</t>
  </si>
  <si>
    <t>Koubová Eva</t>
  </si>
  <si>
    <t>Kupková Hana</t>
  </si>
  <si>
    <t>Havranová Michaela</t>
  </si>
  <si>
    <t>Máčalová Šárka</t>
  </si>
  <si>
    <t>Šeděnková Nikol</t>
  </si>
  <si>
    <t>Sklenářová Hana</t>
  </si>
  <si>
    <t>Dekany Viktorie</t>
  </si>
  <si>
    <t>Měntielová Tereza</t>
  </si>
  <si>
    <t>Aitken Jeanne</t>
  </si>
  <si>
    <t>Hnátková Johana</t>
  </si>
  <si>
    <t>Zelená Natálie</t>
  </si>
  <si>
    <t>Šichnárková Adéla</t>
  </si>
  <si>
    <t>Hřibová Karolína</t>
  </si>
  <si>
    <t>Svorová Tereza</t>
  </si>
  <si>
    <t>Glížová Natálie</t>
  </si>
  <si>
    <t>Miketová Kateřina</t>
  </si>
  <si>
    <t>Kopalová Veronika</t>
  </si>
  <si>
    <t>Dvořáčková Klára</t>
  </si>
  <si>
    <t>Stoklasová Adéla</t>
  </si>
  <si>
    <t xml:space="preserve">0.  B kategorie </t>
  </si>
  <si>
    <t>18. Baby Cup 31.3.2012 - ZÁKLADNÍ PROGRAM</t>
  </si>
  <si>
    <t>18. Baby Cup 31.3.20121 - ZÁKLADNÍ PROGRAM</t>
  </si>
  <si>
    <t>4. kategorie</t>
  </si>
  <si>
    <t>kužele</t>
  </si>
  <si>
    <t>Oršulíková Lucie</t>
  </si>
  <si>
    <t>Pekárková Eliška</t>
  </si>
  <si>
    <t>Zubková Adéla</t>
  </si>
  <si>
    <t>Rothová Markéta</t>
  </si>
  <si>
    <t>Dadáková Nikola</t>
  </si>
  <si>
    <t>Jarcovjáková Beáta</t>
  </si>
  <si>
    <t>Kingová Nina</t>
  </si>
  <si>
    <t>Magnusková Vendula</t>
  </si>
  <si>
    <t>Štěpánová Karolína</t>
  </si>
  <si>
    <t>Navrátilová Denisa</t>
  </si>
  <si>
    <t>Sklenářová Martina</t>
  </si>
  <si>
    <t>Javorská Veronika</t>
  </si>
  <si>
    <t>Černá Natálie</t>
  </si>
  <si>
    <t>Kaňová Linda</t>
  </si>
  <si>
    <t>Terzieva Charlotte</t>
  </si>
  <si>
    <t>Grossová Soňa</t>
  </si>
  <si>
    <t>Fryštácká Anna</t>
  </si>
  <si>
    <t>Spassová Bogdana</t>
  </si>
  <si>
    <t>Kočí Kateřina</t>
  </si>
  <si>
    <t>10. - 11.</t>
  </si>
  <si>
    <t>2. - 3.</t>
  </si>
  <si>
    <t>6. - 7.</t>
  </si>
  <si>
    <t>11. - 12.</t>
  </si>
  <si>
    <t>16. - 17.</t>
  </si>
  <si>
    <t>Čajánková Tereza</t>
  </si>
  <si>
    <t>Kabelíková Anastázie</t>
  </si>
  <si>
    <t>Slováčková Aneta</t>
  </si>
  <si>
    <t>Ciprysová Alma</t>
  </si>
  <si>
    <t>SKMG Břeclav</t>
  </si>
  <si>
    <t>Trňáková Denisa</t>
  </si>
  <si>
    <t>Ognarová Sabina</t>
  </si>
  <si>
    <t>Ruslerová Kristýna</t>
  </si>
  <si>
    <t>Boháčková Martina</t>
  </si>
  <si>
    <t>Karásková Klaudie</t>
  </si>
</sst>
</file>

<file path=xl/styles.xml><?xml version="1.0" encoding="utf-8"?>
<styleSheet xmlns="http://schemas.openxmlformats.org/spreadsheetml/2006/main">
  <numFmts count="3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00000"/>
    <numFmt numFmtId="166" formatCode="0.000"/>
    <numFmt numFmtId="167" formatCode="0.0"/>
    <numFmt numFmtId="168" formatCode="0.0000"/>
    <numFmt numFmtId="169" formatCode="0.00000"/>
    <numFmt numFmtId="170" formatCode="0.000000"/>
    <numFmt numFmtId="171" formatCode="0.0000000"/>
    <numFmt numFmtId="172" formatCode="0.00000000"/>
    <numFmt numFmtId="173" formatCode="0.000000000"/>
    <numFmt numFmtId="174" formatCode="0.0000000000"/>
    <numFmt numFmtId="175" formatCode="0.00000000000"/>
    <numFmt numFmtId="176" formatCode="0.000000000000"/>
    <numFmt numFmtId="177" formatCode="0.0000000000000"/>
    <numFmt numFmtId="178" formatCode="0.00000000000000"/>
    <numFmt numFmtId="179" formatCode="0.000000000000000"/>
    <numFmt numFmtId="180" formatCode="0.0000000000000000"/>
    <numFmt numFmtId="181" formatCode="0.00000000000000000"/>
    <numFmt numFmtId="182" formatCode="0.000000000000000000"/>
    <numFmt numFmtId="183" formatCode="0.0000000000000000000"/>
    <numFmt numFmtId="184" formatCode="0.00000000000000000000"/>
    <numFmt numFmtId="185" formatCode="0.000000000000000000000"/>
    <numFmt numFmtId="186" formatCode="0.0000000000000000000000"/>
    <numFmt numFmtId="187" formatCode="0.00000000000000000000000"/>
    <numFmt numFmtId="188" formatCode="0.000000000000000000000000"/>
    <numFmt numFmtId="189" formatCode="0.0000000000000000000000000"/>
  </numFmts>
  <fonts count="44">
    <font>
      <sz val="10"/>
      <name val="Arial"/>
      <family val="0"/>
    </font>
    <font>
      <b/>
      <i/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0" fillId="19" borderId="0" applyNumberFormat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</cellStyleXfs>
  <cellXfs count="164">
    <xf numFmtId="0" fontId="0" fillId="0" borderId="0" xfId="0" applyAlignment="1">
      <alignment/>
    </xf>
    <xf numFmtId="2" fontId="1" fillId="0" borderId="10" xfId="0" applyNumberFormat="1" applyFont="1" applyFill="1" applyBorder="1" applyAlignment="1">
      <alignment horizontal="center"/>
    </xf>
    <xf numFmtId="0" fontId="0" fillId="0" borderId="0" xfId="0" applyAlignment="1">
      <alignment horizontal="right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32" borderId="11" xfId="0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/>
    </xf>
    <xf numFmtId="0" fontId="1" fillId="0" borderId="12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32" borderId="0" xfId="0" applyFill="1" applyBorder="1" applyAlignment="1">
      <alignment/>
    </xf>
    <xf numFmtId="0" fontId="1" fillId="32" borderId="13" xfId="0" applyFont="1" applyFill="1" applyBorder="1" applyAlignment="1">
      <alignment horizontal="center" vertical="center"/>
    </xf>
    <xf numFmtId="0" fontId="1" fillId="32" borderId="13" xfId="0" applyFont="1" applyFill="1" applyBorder="1" applyAlignment="1">
      <alignment horizontal="right" vertical="center"/>
    </xf>
    <xf numFmtId="0" fontId="1" fillId="32" borderId="13" xfId="0" applyNumberFormat="1" applyFont="1" applyFill="1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4" fillId="33" borderId="15" xfId="0" applyFont="1" applyFill="1" applyBorder="1" applyAlignment="1" applyProtection="1">
      <alignment vertical="center"/>
      <protection locked="0"/>
    </xf>
    <xf numFmtId="0" fontId="0" fillId="33" borderId="16" xfId="0" applyFill="1" applyBorder="1" applyAlignment="1" applyProtection="1">
      <alignment/>
      <protection locked="0"/>
    </xf>
    <xf numFmtId="0" fontId="3" fillId="33" borderId="17" xfId="0" applyFont="1" applyFill="1" applyBorder="1" applyAlignment="1">
      <alignment vertical="center"/>
    </xf>
    <xf numFmtId="0" fontId="3" fillId="33" borderId="17" xfId="0" applyFont="1" applyFill="1" applyBorder="1" applyAlignment="1">
      <alignment horizontal="right" vertical="center"/>
    </xf>
    <xf numFmtId="0" fontId="0" fillId="33" borderId="17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0" xfId="0" applyFill="1" applyAlignment="1">
      <alignment/>
    </xf>
    <xf numFmtId="0" fontId="7" fillId="33" borderId="0" xfId="0" applyFont="1" applyFill="1" applyAlignment="1">
      <alignment/>
    </xf>
    <xf numFmtId="0" fontId="4" fillId="33" borderId="18" xfId="0" applyFont="1" applyFill="1" applyBorder="1" applyAlignment="1">
      <alignment horizontal="right" vertical="center"/>
    </xf>
    <xf numFmtId="0" fontId="2" fillId="32" borderId="19" xfId="0" applyFont="1" applyFill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4" borderId="12" xfId="0" applyNumberFormat="1" applyFont="1" applyFill="1" applyBorder="1" applyAlignment="1">
      <alignment horizontal="center"/>
    </xf>
    <xf numFmtId="2" fontId="1" fillId="4" borderId="10" xfId="0" applyNumberFormat="1" applyFont="1" applyFill="1" applyBorder="1" applyAlignment="1">
      <alignment horizontal="center"/>
    </xf>
    <xf numFmtId="2" fontId="2" fillId="0" borderId="12" xfId="0" applyNumberFormat="1" applyFont="1" applyFill="1" applyBorder="1" applyAlignment="1" applyProtection="1">
      <alignment horizontal="center"/>
      <protection locked="0"/>
    </xf>
    <xf numFmtId="2" fontId="2" fillId="0" borderId="10" xfId="0" applyNumberFormat="1" applyFont="1" applyFill="1" applyBorder="1" applyAlignment="1" applyProtection="1">
      <alignment horizontal="center"/>
      <protection locked="0"/>
    </xf>
    <xf numFmtId="0" fontId="7" fillId="0" borderId="12" xfId="0" applyFont="1" applyBorder="1" applyAlignment="1" applyProtection="1">
      <alignment/>
      <protection locked="0"/>
    </xf>
    <xf numFmtId="1" fontId="2" fillId="0" borderId="12" xfId="0" applyNumberFormat="1" applyFont="1" applyBorder="1" applyAlignment="1" applyProtection="1">
      <alignment horizontal="center"/>
      <protection locked="0"/>
    </xf>
    <xf numFmtId="0" fontId="7" fillId="0" borderId="12" xfId="0" applyFont="1" applyBorder="1" applyAlignment="1" applyProtection="1">
      <alignment horizontal="center"/>
      <protection locked="0"/>
    </xf>
    <xf numFmtId="2" fontId="2" fillId="0" borderId="20" xfId="0" applyNumberFormat="1" applyFont="1" applyFill="1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/>
      <protection locked="0"/>
    </xf>
    <xf numFmtId="1" fontId="2" fillId="0" borderId="10" xfId="0" applyNumberFormat="1" applyFont="1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center"/>
      <protection locked="0"/>
    </xf>
    <xf numFmtId="2" fontId="2" fillId="0" borderId="21" xfId="0" applyNumberFormat="1" applyFont="1" applyFill="1" applyBorder="1" applyAlignment="1" applyProtection="1">
      <alignment horizont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4" fillId="33" borderId="17" xfId="0" applyFont="1" applyFill="1" applyBorder="1" applyAlignment="1">
      <alignment vertical="center"/>
    </xf>
    <xf numFmtId="0" fontId="7" fillId="33" borderId="22" xfId="0" applyFont="1" applyFill="1" applyBorder="1" applyAlignment="1">
      <alignment/>
    </xf>
    <xf numFmtId="0" fontId="0" fillId="0" borderId="0" xfId="0" applyBorder="1" applyAlignment="1">
      <alignment/>
    </xf>
    <xf numFmtId="0" fontId="4" fillId="33" borderId="22" xfId="0" applyFont="1" applyFill="1" applyBorder="1" applyAlignment="1">
      <alignment vertical="center"/>
    </xf>
    <xf numFmtId="0" fontId="3" fillId="33" borderId="22" xfId="0" applyFont="1" applyFill="1" applyBorder="1" applyAlignment="1">
      <alignment vertical="center"/>
    </xf>
    <xf numFmtId="0" fontId="3" fillId="33" borderId="22" xfId="0" applyFont="1" applyFill="1" applyBorder="1" applyAlignment="1">
      <alignment horizontal="right" vertical="center"/>
    </xf>
    <xf numFmtId="0" fontId="1" fillId="32" borderId="23" xfId="0" applyFont="1" applyFill="1" applyBorder="1" applyAlignment="1">
      <alignment horizontal="center" vertical="center"/>
    </xf>
    <xf numFmtId="0" fontId="0" fillId="33" borderId="22" xfId="0" applyFill="1" applyBorder="1" applyAlignment="1">
      <alignment/>
    </xf>
    <xf numFmtId="0" fontId="0" fillId="33" borderId="22" xfId="0" applyFill="1" applyBorder="1" applyAlignment="1" applyProtection="1">
      <alignment/>
      <protection locked="0"/>
    </xf>
    <xf numFmtId="0" fontId="4" fillId="33" borderId="24" xfId="0" applyFont="1" applyFill="1" applyBorder="1" applyAlignment="1" applyProtection="1">
      <alignment vertical="center"/>
      <protection locked="0"/>
    </xf>
    <xf numFmtId="2" fontId="1" fillId="0" borderId="25" xfId="0" applyNumberFormat="1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/>
    </xf>
    <xf numFmtId="0" fontId="1" fillId="32" borderId="24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0" fillId="0" borderId="26" xfId="0" applyBorder="1" applyAlignment="1">
      <alignment/>
    </xf>
    <xf numFmtId="0" fontId="1" fillId="34" borderId="28" xfId="0" applyFont="1" applyFill="1" applyBorder="1" applyAlignment="1">
      <alignment horizontal="center"/>
    </xf>
    <xf numFmtId="2" fontId="2" fillId="0" borderId="26" xfId="0" applyNumberFormat="1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 vertical="center"/>
    </xf>
    <xf numFmtId="2" fontId="1" fillId="0" borderId="26" xfId="0" applyNumberFormat="1" applyFont="1" applyFill="1" applyBorder="1" applyAlignment="1">
      <alignment horizontal="center"/>
    </xf>
    <xf numFmtId="2" fontId="1" fillId="4" borderId="28" xfId="0" applyNumberFormat="1" applyFont="1" applyFill="1" applyBorder="1" applyAlignment="1">
      <alignment horizontal="center" vertical="center"/>
    </xf>
    <xf numFmtId="2" fontId="1" fillId="0" borderId="28" xfId="0" applyNumberFormat="1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0" fillId="0" borderId="26" xfId="0" applyFill="1" applyBorder="1" applyAlignment="1">
      <alignment/>
    </xf>
    <xf numFmtId="0" fontId="1" fillId="34" borderId="29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2" fontId="1" fillId="4" borderId="29" xfId="0" applyNumberFormat="1" applyFont="1" applyFill="1" applyBorder="1" applyAlignment="1">
      <alignment horizontal="center" vertical="center"/>
    </xf>
    <xf numFmtId="2" fontId="1" fillId="4" borderId="25" xfId="0" applyNumberFormat="1" applyFont="1" applyFill="1" applyBorder="1" applyAlignment="1">
      <alignment horizontal="center" vertical="center"/>
    </xf>
    <xf numFmtId="0" fontId="2" fillId="32" borderId="23" xfId="0" applyFont="1" applyFill="1" applyBorder="1" applyAlignment="1">
      <alignment horizontal="center" vertical="center" wrapText="1"/>
    </xf>
    <xf numFmtId="0" fontId="2" fillId="32" borderId="30" xfId="0" applyFont="1" applyFill="1" applyBorder="1" applyAlignment="1">
      <alignment horizontal="center" vertical="center" wrapText="1"/>
    </xf>
    <xf numFmtId="167" fontId="7" fillId="0" borderId="28" xfId="0" applyNumberFormat="1" applyFont="1" applyFill="1" applyBorder="1" applyAlignment="1">
      <alignment horizontal="center"/>
    </xf>
    <xf numFmtId="167" fontId="7" fillId="0" borderId="25" xfId="0" applyNumberFormat="1" applyFont="1" applyFill="1" applyBorder="1" applyAlignment="1">
      <alignment horizontal="center"/>
    </xf>
    <xf numFmtId="0" fontId="4" fillId="33" borderId="22" xfId="0" applyFont="1" applyFill="1" applyBorder="1" applyAlignment="1">
      <alignment horizontal="left" vertical="center"/>
    </xf>
    <xf numFmtId="169" fontId="2" fillId="0" borderId="31" xfId="0" applyNumberFormat="1" applyFont="1" applyBorder="1" applyAlignment="1">
      <alignment horizontal="center" vertical="center"/>
    </xf>
    <xf numFmtId="169" fontId="2" fillId="0" borderId="32" xfId="0" applyNumberFormat="1" applyFont="1" applyBorder="1" applyAlignment="1">
      <alignment horizontal="center" vertical="center"/>
    </xf>
    <xf numFmtId="0" fontId="1" fillId="32" borderId="33" xfId="0" applyFont="1" applyFill="1" applyBorder="1" applyAlignment="1">
      <alignment horizontal="center" vertical="center"/>
    </xf>
    <xf numFmtId="0" fontId="2" fillId="32" borderId="34" xfId="0" applyFont="1" applyFill="1" applyBorder="1" applyAlignment="1">
      <alignment horizontal="center" vertical="center" wrapText="1"/>
    </xf>
    <xf numFmtId="169" fontId="2" fillId="0" borderId="18" xfId="0" applyNumberFormat="1" applyFont="1" applyBorder="1" applyAlignment="1">
      <alignment horizontal="center" vertical="center"/>
    </xf>
    <xf numFmtId="0" fontId="0" fillId="0" borderId="35" xfId="0" applyBorder="1" applyAlignment="1">
      <alignment/>
    </xf>
    <xf numFmtId="17" fontId="0" fillId="0" borderId="0" xfId="0" applyNumberFormat="1" applyAlignment="1">
      <alignment/>
    </xf>
    <xf numFmtId="16" fontId="0" fillId="0" borderId="0" xfId="0" applyNumberFormat="1" applyAlignment="1">
      <alignment/>
    </xf>
    <xf numFmtId="0" fontId="9" fillId="0" borderId="28" xfId="0" applyFont="1" applyFill="1" applyBorder="1" applyAlignment="1">
      <alignment/>
    </xf>
    <xf numFmtId="0" fontId="8" fillId="0" borderId="26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167" fontId="2" fillId="0" borderId="28" xfId="0" applyNumberFormat="1" applyFont="1" applyFill="1" applyBorder="1" applyAlignment="1" applyProtection="1">
      <alignment horizontal="center"/>
      <protection locked="0"/>
    </xf>
    <xf numFmtId="2" fontId="1" fillId="0" borderId="29" xfId="0" applyNumberFormat="1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167" fontId="7" fillId="0" borderId="36" xfId="0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17" xfId="0" applyFill="1" applyBorder="1" applyAlignment="1">
      <alignment/>
    </xf>
    <xf numFmtId="0" fontId="1" fillId="32" borderId="37" xfId="0" applyFont="1" applyFill="1" applyBorder="1" applyAlignment="1">
      <alignment vertical="center"/>
    </xf>
    <xf numFmtId="0" fontId="0" fillId="32" borderId="38" xfId="0" applyFill="1" applyBorder="1" applyAlignment="1">
      <alignment/>
    </xf>
    <xf numFmtId="2" fontId="2" fillId="0" borderId="17" xfId="0" applyNumberFormat="1" applyFont="1" applyFill="1" applyBorder="1" applyAlignment="1">
      <alignment horizontal="center" vertical="center"/>
    </xf>
    <xf numFmtId="2" fontId="2" fillId="0" borderId="26" xfId="0" applyNumberFormat="1" applyFont="1" applyFill="1" applyBorder="1" applyAlignment="1">
      <alignment horizontal="center" vertical="center"/>
    </xf>
    <xf numFmtId="0" fontId="0" fillId="33" borderId="39" xfId="0" applyFill="1" applyBorder="1" applyAlignment="1">
      <alignment/>
    </xf>
    <xf numFmtId="0" fontId="1" fillId="34" borderId="25" xfId="0" applyFont="1" applyFill="1" applyBorder="1" applyAlignment="1">
      <alignment horizontal="center"/>
    </xf>
    <xf numFmtId="0" fontId="8" fillId="0" borderId="40" xfId="0" applyFont="1" applyFill="1" applyBorder="1" applyAlignment="1" applyProtection="1">
      <alignment horizontal="center" vertical="center"/>
      <protection locked="0"/>
    </xf>
    <xf numFmtId="0" fontId="9" fillId="0" borderId="29" xfId="0" applyFont="1" applyFill="1" applyBorder="1" applyAlignment="1">
      <alignment/>
    </xf>
    <xf numFmtId="0" fontId="7" fillId="0" borderId="17" xfId="0" applyFont="1" applyFill="1" applyBorder="1" applyAlignment="1">
      <alignment horizontal="center"/>
    </xf>
    <xf numFmtId="0" fontId="8" fillId="0" borderId="41" xfId="0" applyFont="1" applyFill="1" applyBorder="1" applyAlignment="1" applyProtection="1">
      <alignment horizontal="center" vertical="center"/>
      <protection locked="0"/>
    </xf>
    <xf numFmtId="0" fontId="8" fillId="0" borderId="28" xfId="0" applyFont="1" applyFill="1" applyBorder="1" applyAlignment="1">
      <alignment/>
    </xf>
    <xf numFmtId="0" fontId="7" fillId="0" borderId="26" xfId="0" applyFont="1" applyFill="1" applyBorder="1" applyAlignment="1">
      <alignment horizontal="center"/>
    </xf>
    <xf numFmtId="0" fontId="8" fillId="0" borderId="42" xfId="0" applyFont="1" applyFill="1" applyBorder="1" applyAlignment="1" applyProtection="1">
      <alignment horizontal="center" vertical="center"/>
      <protection locked="0"/>
    </xf>
    <xf numFmtId="0" fontId="8" fillId="0" borderId="25" xfId="0" applyFont="1" applyFill="1" applyBorder="1" applyAlignment="1">
      <alignment/>
    </xf>
    <xf numFmtId="0" fontId="8" fillId="0" borderId="35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2" fillId="0" borderId="26" xfId="0" applyFont="1" applyFill="1" applyBorder="1" applyAlignment="1">
      <alignment horizontal="center"/>
    </xf>
    <xf numFmtId="0" fontId="8" fillId="0" borderId="28" xfId="0" applyFont="1" applyFill="1" applyBorder="1" applyAlignment="1" applyProtection="1">
      <alignment horizontal="center" vertical="center"/>
      <protection locked="0"/>
    </xf>
    <xf numFmtId="0" fontId="8" fillId="0" borderId="32" xfId="0" applyFont="1" applyFill="1" applyBorder="1" applyAlignment="1">
      <alignment/>
    </xf>
    <xf numFmtId="0" fontId="9" fillId="0" borderId="32" xfId="0" applyFont="1" applyFill="1" applyBorder="1" applyAlignment="1">
      <alignment/>
    </xf>
    <xf numFmtId="0" fontId="8" fillId="0" borderId="28" xfId="0" applyFont="1" applyFill="1" applyBorder="1" applyAlignment="1">
      <alignment horizontal="left"/>
    </xf>
    <xf numFmtId="0" fontId="8" fillId="0" borderId="32" xfId="0" applyFont="1" applyFill="1" applyBorder="1" applyAlignment="1">
      <alignment horizontal="left"/>
    </xf>
    <xf numFmtId="0" fontId="8" fillId="0" borderId="26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8" fillId="0" borderId="29" xfId="0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>
      <alignment/>
    </xf>
    <xf numFmtId="0" fontId="7" fillId="0" borderId="28" xfId="0" applyFont="1" applyFill="1" applyBorder="1" applyAlignment="1">
      <alignment/>
    </xf>
    <xf numFmtId="0" fontId="1" fillId="0" borderId="26" xfId="0" applyFont="1" applyFill="1" applyBorder="1" applyAlignment="1">
      <alignment horizontal="center"/>
    </xf>
    <xf numFmtId="0" fontId="9" fillId="0" borderId="21" xfId="0" applyFont="1" applyFill="1" applyBorder="1" applyAlignment="1">
      <alignment/>
    </xf>
    <xf numFmtId="0" fontId="8" fillId="0" borderId="43" xfId="0" applyFont="1" applyFill="1" applyBorder="1" applyAlignment="1" applyProtection="1">
      <alignment horizontal="center" vertical="center"/>
      <protection locked="0"/>
    </xf>
    <xf numFmtId="0" fontId="8" fillId="0" borderId="30" xfId="0" applyFont="1" applyFill="1" applyBorder="1" applyAlignment="1">
      <alignment/>
    </xf>
    <xf numFmtId="0" fontId="0" fillId="0" borderId="19" xfId="0" applyBorder="1" applyAlignment="1">
      <alignment/>
    </xf>
    <xf numFmtId="2" fontId="1" fillId="0" borderId="30" xfId="0" applyNumberFormat="1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2" fontId="1" fillId="4" borderId="30" xfId="0" applyNumberFormat="1" applyFont="1" applyFill="1" applyBorder="1" applyAlignment="1">
      <alignment horizontal="center" vertical="center"/>
    </xf>
    <xf numFmtId="0" fontId="9" fillId="0" borderId="25" xfId="0" applyFont="1" applyFill="1" applyBorder="1" applyAlignment="1">
      <alignment/>
    </xf>
    <xf numFmtId="0" fontId="7" fillId="0" borderId="35" xfId="0" applyFont="1" applyFill="1" applyBorder="1" applyAlignment="1">
      <alignment horizontal="center"/>
    </xf>
    <xf numFmtId="0" fontId="0" fillId="0" borderId="35" xfId="0" applyFill="1" applyBorder="1" applyAlignment="1">
      <alignment/>
    </xf>
    <xf numFmtId="0" fontId="8" fillId="0" borderId="25" xfId="0" applyFont="1" applyFill="1" applyBorder="1" applyAlignment="1" applyProtection="1">
      <alignment horizontal="center" vertical="center"/>
      <protection locked="0"/>
    </xf>
    <xf numFmtId="0" fontId="8" fillId="0" borderId="25" xfId="0" applyFont="1" applyFill="1" applyBorder="1" applyAlignment="1">
      <alignment horizontal="left"/>
    </xf>
    <xf numFmtId="0" fontId="8" fillId="0" borderId="35" xfId="0" applyFont="1" applyFill="1" applyBorder="1" applyAlignment="1">
      <alignment horizontal="left"/>
    </xf>
    <xf numFmtId="0" fontId="8" fillId="0" borderId="44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9" fillId="0" borderId="45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1" fillId="3" borderId="23" xfId="0" applyFont="1" applyFill="1" applyBorder="1" applyAlignment="1">
      <alignment horizontal="center" vertical="center"/>
    </xf>
    <xf numFmtId="0" fontId="0" fillId="3" borderId="34" xfId="0" applyFill="1" applyBorder="1" applyAlignment="1">
      <alignment vertical="center"/>
    </xf>
    <xf numFmtId="0" fontId="1" fillId="4" borderId="23" xfId="0" applyFont="1" applyFill="1" applyBorder="1" applyAlignment="1">
      <alignment horizontal="center" vertical="center"/>
    </xf>
    <xf numFmtId="0" fontId="0" fillId="4" borderId="34" xfId="0" applyFill="1" applyBorder="1" applyAlignment="1">
      <alignment horizontal="center" vertical="center"/>
    </xf>
    <xf numFmtId="0" fontId="1" fillId="32" borderId="39" xfId="0" applyFont="1" applyFill="1" applyBorder="1" applyAlignment="1">
      <alignment horizontal="center" vertical="center"/>
    </xf>
    <xf numFmtId="0" fontId="0" fillId="32" borderId="46" xfId="0" applyFill="1" applyBorder="1" applyAlignment="1">
      <alignment horizontal="center" vertical="center"/>
    </xf>
    <xf numFmtId="0" fontId="1" fillId="32" borderId="23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" fillId="32" borderId="47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/>
    </xf>
    <xf numFmtId="0" fontId="0" fillId="32" borderId="10" xfId="0" applyFill="1" applyBorder="1" applyAlignment="1">
      <alignment/>
    </xf>
    <xf numFmtId="0" fontId="1" fillId="32" borderId="48" xfId="0" applyFont="1" applyFill="1" applyBorder="1" applyAlignment="1">
      <alignment vertical="center" wrapText="1"/>
    </xf>
    <xf numFmtId="0" fontId="0" fillId="32" borderId="49" xfId="0" applyFill="1" applyBorder="1" applyAlignment="1">
      <alignment/>
    </xf>
    <xf numFmtId="0" fontId="0" fillId="32" borderId="13" xfId="0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 wrapText="1"/>
    </xf>
    <xf numFmtId="0" fontId="0" fillId="32" borderId="13" xfId="0" applyFill="1" applyBorder="1" applyAlignment="1">
      <alignment horizontal="center" vertical="center" wrapText="1"/>
    </xf>
    <xf numFmtId="0" fontId="1" fillId="32" borderId="50" xfId="0" applyFont="1" applyFill="1" applyBorder="1" applyAlignment="1">
      <alignment horizontal="center" vertical="center"/>
    </xf>
    <xf numFmtId="0" fontId="0" fillId="32" borderId="51" xfId="0" applyFill="1" applyBorder="1" applyAlignment="1">
      <alignment horizontal="center" vertical="center"/>
    </xf>
    <xf numFmtId="0" fontId="0" fillId="32" borderId="10" xfId="0" applyFill="1" applyBorder="1" applyAlignment="1">
      <alignment horizontal="center" vertical="center"/>
    </xf>
    <xf numFmtId="0" fontId="1" fillId="32" borderId="52" xfId="0" applyFont="1" applyFill="1" applyBorder="1" applyAlignment="1">
      <alignment horizontal="center" vertical="center" wrapText="1"/>
    </xf>
    <xf numFmtId="0" fontId="0" fillId="32" borderId="53" xfId="0" applyFill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2"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0"/>
  <sheetViews>
    <sheetView zoomScalePageLayoutView="0" workbookViewId="0" topLeftCell="A1">
      <selection activeCell="F29" sqref="F29"/>
    </sheetView>
  </sheetViews>
  <sheetFormatPr defaultColWidth="9.140625" defaultRowHeight="12.75"/>
  <cols>
    <col min="1" max="1" width="6.8515625" style="0" customWidth="1"/>
    <col min="2" max="2" width="17.7109375" style="0" customWidth="1"/>
    <col min="3" max="3" width="10.57421875" style="0" hidden="1" customWidth="1"/>
    <col min="4" max="4" width="16.7109375" style="0" customWidth="1"/>
    <col min="5" max="5" width="7.57421875" style="0" hidden="1" customWidth="1"/>
    <col min="6" max="6" width="9.00390625" style="0" customWidth="1"/>
    <col min="7" max="7" width="7.7109375" style="0" hidden="1" customWidth="1"/>
    <col min="9" max="9" width="6.7109375" style="0" hidden="1" customWidth="1"/>
    <col min="10" max="10" width="8.8515625" style="0" hidden="1" customWidth="1"/>
    <col min="11" max="11" width="11.28125" style="0" hidden="1" customWidth="1"/>
    <col min="12" max="12" width="7.8515625" style="0" customWidth="1"/>
    <col min="13" max="13" width="7.421875" style="0" hidden="1" customWidth="1"/>
    <col min="14" max="14" width="8.8515625" style="0" hidden="1" customWidth="1"/>
  </cols>
  <sheetData>
    <row r="1" spans="1:16" ht="27.75" customHeight="1" thickBot="1">
      <c r="A1" s="53" t="s">
        <v>142</v>
      </c>
      <c r="B1" s="52"/>
      <c r="C1" s="48"/>
      <c r="D1" s="47" t="s">
        <v>143</v>
      </c>
      <c r="E1" s="44" t="s">
        <v>15</v>
      </c>
      <c r="F1" s="77"/>
      <c r="G1" s="48"/>
      <c r="H1" s="48"/>
      <c r="I1" s="48"/>
      <c r="J1" s="48"/>
      <c r="K1" s="51"/>
      <c r="L1" s="99"/>
      <c r="M1" s="51"/>
      <c r="N1" s="45"/>
      <c r="O1" s="46"/>
      <c r="P1" s="46"/>
    </row>
    <row r="2" spans="1:14" ht="16.5" customHeight="1" thickBot="1">
      <c r="A2" s="140" t="s">
        <v>4</v>
      </c>
      <c r="B2" s="146" t="s">
        <v>20</v>
      </c>
      <c r="C2" s="58"/>
      <c r="D2" s="146" t="s">
        <v>1</v>
      </c>
      <c r="E2" s="55"/>
      <c r="F2" s="95" t="s">
        <v>70</v>
      </c>
      <c r="G2" s="96"/>
      <c r="H2" s="95" t="s">
        <v>71</v>
      </c>
      <c r="I2" s="148" t="s">
        <v>16</v>
      </c>
      <c r="J2" s="146" t="s">
        <v>4</v>
      </c>
      <c r="K2" s="63"/>
      <c r="L2" s="142" t="s">
        <v>17</v>
      </c>
      <c r="M2" s="144"/>
      <c r="N2" s="73"/>
    </row>
    <row r="3" spans="1:14" ht="17.25" customHeight="1" thickBot="1">
      <c r="A3" s="141"/>
      <c r="B3" s="147"/>
      <c r="C3" s="59"/>
      <c r="D3" s="147"/>
      <c r="E3" s="56"/>
      <c r="F3" s="50" t="s">
        <v>7</v>
      </c>
      <c r="G3" s="80" t="s">
        <v>4</v>
      </c>
      <c r="H3" s="50" t="s">
        <v>6</v>
      </c>
      <c r="I3" s="149"/>
      <c r="J3" s="147"/>
      <c r="K3" s="56"/>
      <c r="L3" s="143"/>
      <c r="M3" s="145"/>
      <c r="N3" s="81"/>
    </row>
    <row r="4" spans="1:14" ht="12.75">
      <c r="A4" s="101">
        <v>1</v>
      </c>
      <c r="B4" s="102" t="s">
        <v>78</v>
      </c>
      <c r="C4" s="87"/>
      <c r="D4" s="102" t="s">
        <v>35</v>
      </c>
      <c r="E4" s="103"/>
      <c r="F4" s="90">
        <v>8.25</v>
      </c>
      <c r="G4" s="91">
        <f aca="true" t="shared" si="0" ref="G4:G18">ROUND(RANK(F4,$F$4:$F$56),2)</f>
        <v>1</v>
      </c>
      <c r="H4" s="90">
        <v>8.1</v>
      </c>
      <c r="I4" s="94"/>
      <c r="J4" s="91">
        <v>2</v>
      </c>
      <c r="K4" s="93"/>
      <c r="L4" s="71">
        <v>16.35</v>
      </c>
      <c r="M4" s="97"/>
      <c r="N4" s="82"/>
    </row>
    <row r="5" spans="1:14" ht="12.75">
      <c r="A5" s="104">
        <v>2</v>
      </c>
      <c r="B5" s="105" t="s">
        <v>24</v>
      </c>
      <c r="C5" s="87"/>
      <c r="D5" s="105" t="s">
        <v>23</v>
      </c>
      <c r="E5" s="106" t="e">
        <f>ROUND(RANK(D5,$D$9:$D$14),2)</f>
        <v>#VALUE!</v>
      </c>
      <c r="F5" s="66">
        <v>8.05</v>
      </c>
      <c r="G5" s="67">
        <f t="shared" si="0"/>
        <v>2</v>
      </c>
      <c r="H5" s="66">
        <v>7.95</v>
      </c>
      <c r="I5" s="60"/>
      <c r="J5" s="61">
        <v>4</v>
      </c>
      <c r="K5" s="60"/>
      <c r="L5" s="65">
        <v>16</v>
      </c>
      <c r="M5" s="98"/>
      <c r="N5" s="79"/>
    </row>
    <row r="6" spans="1:14" ht="12.75">
      <c r="A6" s="104">
        <v>3</v>
      </c>
      <c r="B6" s="86" t="s">
        <v>31</v>
      </c>
      <c r="C6" s="87"/>
      <c r="D6" s="86" t="s">
        <v>32</v>
      </c>
      <c r="E6" s="106" t="e">
        <f>ROUND(RANK(D6,$D$9:$D$14),2)</f>
        <v>#VALUE!</v>
      </c>
      <c r="F6" s="66">
        <v>7.55</v>
      </c>
      <c r="G6" s="67">
        <f t="shared" si="0"/>
        <v>7</v>
      </c>
      <c r="H6" s="66">
        <v>8.15</v>
      </c>
      <c r="I6" s="68"/>
      <c r="J6" s="67">
        <v>1</v>
      </c>
      <c r="K6" s="60"/>
      <c r="L6" s="65">
        <v>15.7</v>
      </c>
      <c r="M6" s="98"/>
      <c r="N6" s="79"/>
    </row>
    <row r="7" spans="1:14" ht="12.75">
      <c r="A7" s="104">
        <v>4</v>
      </c>
      <c r="B7" s="105" t="s">
        <v>80</v>
      </c>
      <c r="C7" s="87"/>
      <c r="D7" s="105" t="s">
        <v>89</v>
      </c>
      <c r="E7" s="106"/>
      <c r="F7" s="66">
        <v>7.65</v>
      </c>
      <c r="G7" s="67">
        <f t="shared" si="0"/>
        <v>6</v>
      </c>
      <c r="H7" s="66">
        <v>8</v>
      </c>
      <c r="I7" s="60"/>
      <c r="J7" s="61">
        <v>3</v>
      </c>
      <c r="K7" s="60"/>
      <c r="L7" s="65">
        <v>15.65</v>
      </c>
      <c r="M7" s="98"/>
      <c r="N7" s="79"/>
    </row>
    <row r="8" spans="1:14" ht="12.75">
      <c r="A8" s="104">
        <v>5</v>
      </c>
      <c r="B8" s="86" t="s">
        <v>83</v>
      </c>
      <c r="C8" s="87"/>
      <c r="D8" s="86" t="s">
        <v>89</v>
      </c>
      <c r="E8" s="106" t="e">
        <f>ROUND(RANK(D8,$D$9:$D$14),2)</f>
        <v>#VALUE!</v>
      </c>
      <c r="F8" s="66">
        <v>7.95</v>
      </c>
      <c r="G8" s="67">
        <f t="shared" si="0"/>
        <v>3</v>
      </c>
      <c r="H8" s="66">
        <v>7.45</v>
      </c>
      <c r="I8" s="68"/>
      <c r="J8" s="67">
        <v>9</v>
      </c>
      <c r="K8" s="60"/>
      <c r="L8" s="65">
        <v>15.4</v>
      </c>
      <c r="M8" s="98"/>
      <c r="N8" s="79"/>
    </row>
    <row r="9" spans="1:14" ht="12.75">
      <c r="A9" s="104">
        <v>6</v>
      </c>
      <c r="B9" s="86" t="s">
        <v>28</v>
      </c>
      <c r="C9" s="87"/>
      <c r="D9" s="86" t="s">
        <v>29</v>
      </c>
      <c r="E9" s="106"/>
      <c r="F9" s="66">
        <v>7.85</v>
      </c>
      <c r="G9" s="67">
        <f t="shared" si="0"/>
        <v>4</v>
      </c>
      <c r="H9" s="66">
        <v>7.55</v>
      </c>
      <c r="I9" s="68"/>
      <c r="J9" s="67">
        <v>6</v>
      </c>
      <c r="K9" s="60"/>
      <c r="L9" s="65">
        <v>15.399999999999999</v>
      </c>
      <c r="M9" s="98"/>
      <c r="N9" s="79"/>
    </row>
    <row r="10" spans="1:14" ht="12.75">
      <c r="A10" s="104">
        <v>7</v>
      </c>
      <c r="B10" s="105" t="s">
        <v>25</v>
      </c>
      <c r="C10" s="87"/>
      <c r="D10" s="105" t="s">
        <v>26</v>
      </c>
      <c r="E10" s="106" t="e">
        <f>ROUND(RANK(D10,$D$9:$D$14),2)</f>
        <v>#VALUE!</v>
      </c>
      <c r="F10" s="66">
        <v>7.75</v>
      </c>
      <c r="G10" s="67">
        <f t="shared" si="0"/>
        <v>5</v>
      </c>
      <c r="H10" s="66">
        <v>7.6</v>
      </c>
      <c r="I10" s="60"/>
      <c r="J10" s="61">
        <v>5</v>
      </c>
      <c r="K10" s="60"/>
      <c r="L10" s="65">
        <v>15.35</v>
      </c>
      <c r="M10" s="98"/>
      <c r="N10" s="79"/>
    </row>
    <row r="11" spans="1:14" ht="12.75">
      <c r="A11" s="104">
        <v>8</v>
      </c>
      <c r="B11" s="86" t="s">
        <v>87</v>
      </c>
      <c r="C11" s="87"/>
      <c r="D11" s="86" t="s">
        <v>29</v>
      </c>
      <c r="E11" s="106"/>
      <c r="F11" s="66">
        <v>7.55</v>
      </c>
      <c r="G11" s="67">
        <f t="shared" si="0"/>
        <v>7</v>
      </c>
      <c r="H11" s="66">
        <v>7.4</v>
      </c>
      <c r="I11" s="68"/>
      <c r="J11" s="67">
        <v>10</v>
      </c>
      <c r="K11" s="60"/>
      <c r="L11" s="65">
        <v>14.95</v>
      </c>
      <c r="M11" s="98"/>
      <c r="N11" s="79"/>
    </row>
    <row r="12" spans="1:14" ht="12.75">
      <c r="A12" s="104">
        <v>9</v>
      </c>
      <c r="B12" s="86" t="s">
        <v>85</v>
      </c>
      <c r="C12" s="87"/>
      <c r="D12" s="86" t="s">
        <v>32</v>
      </c>
      <c r="E12" s="106"/>
      <c r="F12" s="66">
        <v>7.35</v>
      </c>
      <c r="G12" s="67">
        <f t="shared" si="0"/>
        <v>9</v>
      </c>
      <c r="H12" s="66">
        <v>7.55</v>
      </c>
      <c r="I12" s="68"/>
      <c r="J12" s="67">
        <v>6</v>
      </c>
      <c r="K12" s="60"/>
      <c r="L12" s="65">
        <v>14.899999999999999</v>
      </c>
      <c r="M12" s="98"/>
      <c r="N12" s="79"/>
    </row>
    <row r="13" spans="1:14" ht="12.75">
      <c r="A13" s="104" t="s">
        <v>166</v>
      </c>
      <c r="B13" s="86" t="s">
        <v>79</v>
      </c>
      <c r="C13" s="87"/>
      <c r="D13" s="86" t="s">
        <v>22</v>
      </c>
      <c r="E13" s="106"/>
      <c r="F13" s="66">
        <v>7.25</v>
      </c>
      <c r="G13" s="67">
        <f t="shared" si="0"/>
        <v>10</v>
      </c>
      <c r="H13" s="66">
        <v>7.35</v>
      </c>
      <c r="I13" s="68"/>
      <c r="J13" s="67">
        <v>11</v>
      </c>
      <c r="K13" s="60"/>
      <c r="L13" s="65">
        <v>14.6</v>
      </c>
      <c r="M13" s="98"/>
      <c r="N13" s="79"/>
    </row>
    <row r="14" spans="1:14" ht="12.75">
      <c r="A14" s="104" t="s">
        <v>166</v>
      </c>
      <c r="B14" s="86" t="s">
        <v>81</v>
      </c>
      <c r="C14" s="87"/>
      <c r="D14" s="86" t="s">
        <v>90</v>
      </c>
      <c r="E14" s="106" t="e">
        <f>ROUND(RANK(D14,$D$9:$D$14),2)</f>
        <v>#VALUE!</v>
      </c>
      <c r="F14" s="66">
        <v>7.05</v>
      </c>
      <c r="G14" s="67">
        <f t="shared" si="0"/>
        <v>11</v>
      </c>
      <c r="H14" s="66">
        <v>7.55</v>
      </c>
      <c r="I14" s="68"/>
      <c r="J14" s="67">
        <v>6</v>
      </c>
      <c r="K14" s="60"/>
      <c r="L14" s="65">
        <v>14.6</v>
      </c>
      <c r="M14" s="98"/>
      <c r="N14" s="79"/>
    </row>
    <row r="15" spans="1:14" ht="12.75">
      <c r="A15" s="104">
        <v>12</v>
      </c>
      <c r="B15" s="105" t="s">
        <v>82</v>
      </c>
      <c r="C15" s="87"/>
      <c r="D15" s="105" t="s">
        <v>27</v>
      </c>
      <c r="E15" s="106" t="e">
        <f>ROUND(RANK(D15,$D$9:$D$14),2)</f>
        <v>#VALUE!</v>
      </c>
      <c r="F15" s="66">
        <v>7.05</v>
      </c>
      <c r="G15" s="67">
        <f t="shared" si="0"/>
        <v>11</v>
      </c>
      <c r="H15" s="66">
        <v>6.85</v>
      </c>
      <c r="I15" s="60"/>
      <c r="J15" s="61">
        <v>12</v>
      </c>
      <c r="K15" s="60"/>
      <c r="L15" s="65">
        <v>13.899999999999999</v>
      </c>
      <c r="M15" s="98"/>
      <c r="N15" s="79"/>
    </row>
    <row r="16" spans="1:14" ht="12.75">
      <c r="A16" s="104">
        <v>13</v>
      </c>
      <c r="B16" s="105" t="s">
        <v>86</v>
      </c>
      <c r="C16" s="87"/>
      <c r="D16" s="105" t="s">
        <v>90</v>
      </c>
      <c r="E16" s="106"/>
      <c r="F16" s="66">
        <v>6.9</v>
      </c>
      <c r="G16" s="67">
        <f t="shared" si="0"/>
        <v>13</v>
      </c>
      <c r="H16" s="66">
        <v>6.75</v>
      </c>
      <c r="I16" s="60"/>
      <c r="J16" s="61">
        <v>13</v>
      </c>
      <c r="K16" s="60"/>
      <c r="L16" s="65">
        <v>13.65</v>
      </c>
      <c r="M16" s="98"/>
      <c r="N16" s="79"/>
    </row>
    <row r="17" spans="1:14" ht="12.75">
      <c r="A17" s="104">
        <v>14</v>
      </c>
      <c r="B17" s="105" t="s">
        <v>84</v>
      </c>
      <c r="C17" s="87"/>
      <c r="D17" s="105" t="s">
        <v>27</v>
      </c>
      <c r="E17" s="106"/>
      <c r="F17" s="66">
        <v>6.85</v>
      </c>
      <c r="G17" s="67">
        <f t="shared" si="0"/>
        <v>14</v>
      </c>
      <c r="H17" s="66">
        <v>6.55</v>
      </c>
      <c r="I17" s="60"/>
      <c r="J17" s="61">
        <v>14</v>
      </c>
      <c r="K17" s="60"/>
      <c r="L17" s="65">
        <v>13.399999999999999</v>
      </c>
      <c r="M17" s="98"/>
      <c r="N17" s="79"/>
    </row>
    <row r="18" spans="1:14" ht="12.75">
      <c r="A18" s="104">
        <v>15</v>
      </c>
      <c r="B18" s="105" t="s">
        <v>88</v>
      </c>
      <c r="C18" s="87"/>
      <c r="D18" s="105" t="s">
        <v>27</v>
      </c>
      <c r="E18" s="106"/>
      <c r="F18" s="66">
        <v>6.75</v>
      </c>
      <c r="G18" s="67">
        <f t="shared" si="0"/>
        <v>16</v>
      </c>
      <c r="H18" s="66">
        <v>6.55</v>
      </c>
      <c r="I18" s="60"/>
      <c r="J18" s="61">
        <v>14</v>
      </c>
      <c r="K18" s="60"/>
      <c r="L18" s="65">
        <v>13.3</v>
      </c>
      <c r="M18" s="98"/>
      <c r="N18" s="79"/>
    </row>
    <row r="19" spans="1:14" ht="12.75">
      <c r="A19" s="104">
        <v>16</v>
      </c>
      <c r="B19" s="105" t="s">
        <v>77</v>
      </c>
      <c r="C19" s="87"/>
      <c r="D19" s="105" t="s">
        <v>30</v>
      </c>
      <c r="E19" s="111"/>
      <c r="F19" s="66">
        <v>6.85</v>
      </c>
      <c r="G19" s="67">
        <f>ROUND(RANK(F19,$F$4:$F$25),2)</f>
        <v>14</v>
      </c>
      <c r="H19" s="66">
        <v>5.15</v>
      </c>
      <c r="I19" s="62"/>
      <c r="J19" s="61">
        <v>16</v>
      </c>
      <c r="K19" s="64"/>
      <c r="L19" s="65">
        <v>12</v>
      </c>
      <c r="M19" s="98"/>
      <c r="N19" s="79"/>
    </row>
    <row r="20" spans="1:12" ht="13.5" thickBot="1">
      <c r="A20" s="124">
        <v>17</v>
      </c>
      <c r="B20" s="125" t="s">
        <v>165</v>
      </c>
      <c r="C20" s="126"/>
      <c r="D20" s="125" t="s">
        <v>26</v>
      </c>
      <c r="E20" s="126"/>
      <c r="F20" s="127">
        <v>0</v>
      </c>
      <c r="G20" s="128">
        <f>ROUND(RANK(F20,$F$4:$F$25),2)</f>
        <v>17</v>
      </c>
      <c r="H20" s="127">
        <v>0</v>
      </c>
      <c r="I20" s="126"/>
      <c r="J20" s="126"/>
      <c r="K20" s="126"/>
      <c r="L20" s="129">
        <v>0</v>
      </c>
    </row>
  </sheetData>
  <sheetProtection/>
  <mergeCells count="7">
    <mergeCell ref="A2:A3"/>
    <mergeCell ref="L2:L3"/>
    <mergeCell ref="M2:M3"/>
    <mergeCell ref="B2:B3"/>
    <mergeCell ref="D2:D3"/>
    <mergeCell ref="I2:I3"/>
    <mergeCell ref="J2:J3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zoomScalePageLayoutView="0" workbookViewId="0" topLeftCell="A1">
      <selection activeCell="D30" sqref="D30"/>
    </sheetView>
  </sheetViews>
  <sheetFormatPr defaultColWidth="9.140625" defaultRowHeight="12.75"/>
  <cols>
    <col min="1" max="1" width="6.8515625" style="0" customWidth="1"/>
    <col min="2" max="2" width="18.57421875" style="0" customWidth="1"/>
    <col min="3" max="3" width="10.57421875" style="0" hidden="1" customWidth="1"/>
    <col min="4" max="4" width="17.421875" style="0" customWidth="1"/>
    <col min="5" max="5" width="7.57421875" style="0" hidden="1" customWidth="1"/>
    <col min="6" max="6" width="9.00390625" style="0" customWidth="1"/>
    <col min="7" max="7" width="7.7109375" style="0" hidden="1" customWidth="1"/>
    <col min="9" max="9" width="6.7109375" style="0" hidden="1" customWidth="1"/>
    <col min="10" max="10" width="8.8515625" style="0" hidden="1" customWidth="1"/>
    <col min="11" max="11" width="11.28125" style="0" hidden="1" customWidth="1"/>
    <col min="12" max="12" width="7.8515625" style="0" customWidth="1"/>
    <col min="13" max="13" width="7.421875" style="0" hidden="1" customWidth="1"/>
    <col min="14" max="14" width="8.8515625" style="0" hidden="1" customWidth="1"/>
  </cols>
  <sheetData>
    <row r="1" spans="1:16" ht="27.75" customHeight="1" thickBot="1">
      <c r="A1" s="53" t="s">
        <v>72</v>
      </c>
      <c r="B1" s="52"/>
      <c r="C1" s="48"/>
      <c r="D1" s="47" t="s">
        <v>144</v>
      </c>
      <c r="E1" s="44" t="s">
        <v>15</v>
      </c>
      <c r="F1" s="77"/>
      <c r="G1" s="48"/>
      <c r="H1" s="48"/>
      <c r="I1" s="48"/>
      <c r="J1" s="48"/>
      <c r="K1" s="51"/>
      <c r="L1" s="99"/>
      <c r="M1" s="51"/>
      <c r="N1" s="45"/>
      <c r="O1" s="46"/>
      <c r="P1" s="46"/>
    </row>
    <row r="2" spans="1:14" ht="16.5" customHeight="1" thickBot="1">
      <c r="A2" s="140" t="s">
        <v>4</v>
      </c>
      <c r="B2" s="146" t="s">
        <v>20</v>
      </c>
      <c r="C2" s="58"/>
      <c r="D2" s="146" t="s">
        <v>1</v>
      </c>
      <c r="E2" s="55"/>
      <c r="F2" s="95" t="s">
        <v>70</v>
      </c>
      <c r="G2" s="96"/>
      <c r="H2" s="95" t="s">
        <v>71</v>
      </c>
      <c r="I2" s="148" t="s">
        <v>16</v>
      </c>
      <c r="J2" s="146" t="s">
        <v>4</v>
      </c>
      <c r="K2" s="63"/>
      <c r="L2" s="142" t="s">
        <v>17</v>
      </c>
      <c r="M2" s="144"/>
      <c r="N2" s="73"/>
    </row>
    <row r="3" spans="1:14" ht="17.25" customHeight="1" thickBot="1">
      <c r="A3" s="141"/>
      <c r="B3" s="147"/>
      <c r="C3" s="59"/>
      <c r="D3" s="147"/>
      <c r="E3" s="56"/>
      <c r="F3" s="50" t="s">
        <v>7</v>
      </c>
      <c r="G3" s="80" t="s">
        <v>4</v>
      </c>
      <c r="H3" s="50" t="s">
        <v>6</v>
      </c>
      <c r="I3" s="149"/>
      <c r="J3" s="147"/>
      <c r="K3" s="56"/>
      <c r="L3" s="143"/>
      <c r="M3" s="145"/>
      <c r="N3" s="81"/>
    </row>
    <row r="4" spans="1:14" ht="12.75">
      <c r="A4" s="101">
        <v>1</v>
      </c>
      <c r="B4" s="110" t="s">
        <v>99</v>
      </c>
      <c r="C4" s="87"/>
      <c r="D4" s="110" t="s">
        <v>105</v>
      </c>
      <c r="E4" s="103"/>
      <c r="F4" s="90">
        <v>8.15</v>
      </c>
      <c r="G4" s="91">
        <f aca="true" t="shared" si="0" ref="G4:G16">ROUND(RANK(F4,$F$4:$F$62),2)</f>
        <v>2</v>
      </c>
      <c r="H4" s="90">
        <v>8.6</v>
      </c>
      <c r="I4" s="93"/>
      <c r="J4" s="69">
        <v>2</v>
      </c>
      <c r="K4" s="93"/>
      <c r="L4" s="71">
        <v>16.75</v>
      </c>
      <c r="M4" s="97"/>
      <c r="N4" s="82"/>
    </row>
    <row r="5" spans="1:15" ht="12.75">
      <c r="A5" s="104" t="s">
        <v>167</v>
      </c>
      <c r="B5" s="105" t="s">
        <v>95</v>
      </c>
      <c r="C5" s="87"/>
      <c r="D5" s="105" t="s">
        <v>23</v>
      </c>
      <c r="E5" s="106" t="e">
        <f>ROUND(RANK(D5,$D$10:$D$15),2)</f>
        <v>#VALUE!</v>
      </c>
      <c r="F5" s="66">
        <v>8</v>
      </c>
      <c r="G5" s="67">
        <f t="shared" si="0"/>
        <v>4</v>
      </c>
      <c r="H5" s="66">
        <v>8.7</v>
      </c>
      <c r="I5" s="60"/>
      <c r="J5" s="61">
        <v>1</v>
      </c>
      <c r="K5" s="60"/>
      <c r="L5" s="65">
        <v>16.7</v>
      </c>
      <c r="M5" s="98"/>
      <c r="N5" s="79"/>
      <c r="O5" s="84"/>
    </row>
    <row r="6" spans="1:14" ht="12.75">
      <c r="A6" s="104" t="s">
        <v>167</v>
      </c>
      <c r="B6" s="86" t="s">
        <v>96</v>
      </c>
      <c r="C6" s="87"/>
      <c r="D6" s="86" t="s">
        <v>23</v>
      </c>
      <c r="E6" s="106" t="e">
        <f>ROUND(RANK(D6,$D$10:$D$15),2)</f>
        <v>#VALUE!</v>
      </c>
      <c r="F6" s="66">
        <v>8.5</v>
      </c>
      <c r="G6" s="67">
        <f t="shared" si="0"/>
        <v>1</v>
      </c>
      <c r="H6" s="66">
        <v>8.2</v>
      </c>
      <c r="I6" s="68"/>
      <c r="J6" s="67">
        <v>5</v>
      </c>
      <c r="K6" s="60"/>
      <c r="L6" s="65">
        <v>16.7</v>
      </c>
      <c r="M6" s="98"/>
      <c r="N6" s="79"/>
    </row>
    <row r="7" spans="1:14" ht="12.75">
      <c r="A7" s="104">
        <v>4</v>
      </c>
      <c r="B7" s="105" t="s">
        <v>51</v>
      </c>
      <c r="C7" s="87"/>
      <c r="D7" s="105" t="s">
        <v>49</v>
      </c>
      <c r="E7" s="106"/>
      <c r="F7" s="66">
        <v>7.85</v>
      </c>
      <c r="G7" s="67">
        <f t="shared" si="0"/>
        <v>8</v>
      </c>
      <c r="H7" s="66">
        <v>8.6</v>
      </c>
      <c r="I7" s="60"/>
      <c r="J7" s="61">
        <v>2</v>
      </c>
      <c r="K7" s="60"/>
      <c r="L7" s="65">
        <v>16.45</v>
      </c>
      <c r="M7" s="98"/>
      <c r="N7" s="79"/>
    </row>
    <row r="8" spans="1:14" ht="12.75">
      <c r="A8" s="104">
        <v>5</v>
      </c>
      <c r="B8" s="105" t="s">
        <v>97</v>
      </c>
      <c r="C8" s="87"/>
      <c r="D8" s="105" t="s">
        <v>89</v>
      </c>
      <c r="E8" s="106" t="e">
        <f>ROUND(RANK(D8,$D$10:$D$15),2)</f>
        <v>#VALUE!</v>
      </c>
      <c r="F8" s="66">
        <v>7.8</v>
      </c>
      <c r="G8" s="67">
        <f t="shared" si="0"/>
        <v>9</v>
      </c>
      <c r="H8" s="66">
        <v>8.35</v>
      </c>
      <c r="I8" s="60"/>
      <c r="J8" s="61">
        <v>4</v>
      </c>
      <c r="K8" s="60"/>
      <c r="L8" s="65">
        <v>16.15</v>
      </c>
      <c r="M8" s="98"/>
      <c r="N8" s="79"/>
    </row>
    <row r="9" spans="1:15" ht="12.75">
      <c r="A9" s="104" t="s">
        <v>168</v>
      </c>
      <c r="B9" s="86" t="s">
        <v>91</v>
      </c>
      <c r="C9" s="87"/>
      <c r="D9" s="86" t="s">
        <v>32</v>
      </c>
      <c r="E9" s="106"/>
      <c r="F9" s="66">
        <v>8.05</v>
      </c>
      <c r="G9" s="67">
        <f t="shared" si="0"/>
        <v>3</v>
      </c>
      <c r="H9" s="66">
        <v>8.05</v>
      </c>
      <c r="I9" s="68"/>
      <c r="J9" s="67">
        <v>8</v>
      </c>
      <c r="K9" s="60"/>
      <c r="L9" s="65">
        <v>16.1</v>
      </c>
      <c r="M9" s="98"/>
      <c r="N9" s="79"/>
      <c r="O9" s="84"/>
    </row>
    <row r="10" spans="1:15" ht="12.75">
      <c r="A10" s="104" t="s">
        <v>168</v>
      </c>
      <c r="B10" s="86" t="s">
        <v>162</v>
      </c>
      <c r="C10" s="87"/>
      <c r="D10" s="105" t="s">
        <v>89</v>
      </c>
      <c r="E10" s="106"/>
      <c r="F10" s="66">
        <v>8</v>
      </c>
      <c r="G10" s="67">
        <f t="shared" si="0"/>
        <v>4</v>
      </c>
      <c r="H10" s="66">
        <v>8.1</v>
      </c>
      <c r="I10" s="68"/>
      <c r="J10" s="67">
        <v>7</v>
      </c>
      <c r="K10" s="60"/>
      <c r="L10" s="65">
        <v>16.1</v>
      </c>
      <c r="M10" s="98"/>
      <c r="N10" s="79"/>
      <c r="O10" s="84"/>
    </row>
    <row r="11" spans="1:14" ht="12.75">
      <c r="A11" s="104">
        <v>8</v>
      </c>
      <c r="B11" s="86" t="s">
        <v>102</v>
      </c>
      <c r="C11" s="87"/>
      <c r="D11" s="86" t="s">
        <v>89</v>
      </c>
      <c r="E11" s="106"/>
      <c r="F11" s="66">
        <v>8</v>
      </c>
      <c r="G11" s="67">
        <f t="shared" si="0"/>
        <v>4</v>
      </c>
      <c r="H11" s="66">
        <v>8.05</v>
      </c>
      <c r="I11" s="68"/>
      <c r="J11" s="67">
        <v>8</v>
      </c>
      <c r="K11" s="60"/>
      <c r="L11" s="65">
        <v>16.05</v>
      </c>
      <c r="M11" s="98"/>
      <c r="N11" s="79"/>
    </row>
    <row r="12" spans="1:14" ht="12.75">
      <c r="A12" s="104">
        <v>9</v>
      </c>
      <c r="B12" s="86" t="s">
        <v>75</v>
      </c>
      <c r="C12" s="87"/>
      <c r="D12" s="86" t="s">
        <v>26</v>
      </c>
      <c r="E12" s="106" t="e">
        <f>ROUND(RANK(D12,$D$10:$D$15),2)</f>
        <v>#VALUE!</v>
      </c>
      <c r="F12" s="66">
        <v>7.7</v>
      </c>
      <c r="G12" s="67">
        <f t="shared" si="0"/>
        <v>10</v>
      </c>
      <c r="H12" s="66">
        <v>8.2</v>
      </c>
      <c r="I12" s="68"/>
      <c r="J12" s="67">
        <v>5</v>
      </c>
      <c r="K12" s="60"/>
      <c r="L12" s="65">
        <v>15.899999999999999</v>
      </c>
      <c r="M12" s="98"/>
      <c r="N12" s="79"/>
    </row>
    <row r="13" spans="1:14" ht="12.75">
      <c r="A13" s="104">
        <v>10</v>
      </c>
      <c r="B13" s="86" t="s">
        <v>44</v>
      </c>
      <c r="C13" s="87"/>
      <c r="D13" s="86" t="s">
        <v>29</v>
      </c>
      <c r="E13" s="106"/>
      <c r="F13" s="66">
        <v>7.95</v>
      </c>
      <c r="G13" s="67">
        <f t="shared" si="0"/>
        <v>7</v>
      </c>
      <c r="H13" s="66">
        <v>7.9</v>
      </c>
      <c r="I13" s="68"/>
      <c r="J13" s="67">
        <v>13</v>
      </c>
      <c r="K13" s="60"/>
      <c r="L13" s="65">
        <v>15.850000000000001</v>
      </c>
      <c r="M13" s="98"/>
      <c r="N13" s="79"/>
    </row>
    <row r="14" spans="1:14" ht="12.75">
      <c r="A14" s="104" t="s">
        <v>169</v>
      </c>
      <c r="B14" s="105" t="s">
        <v>92</v>
      </c>
      <c r="C14" s="87"/>
      <c r="D14" s="105" t="s">
        <v>22</v>
      </c>
      <c r="E14" s="106"/>
      <c r="F14" s="66">
        <v>7.65</v>
      </c>
      <c r="G14" s="67">
        <f t="shared" si="0"/>
        <v>11</v>
      </c>
      <c r="H14" s="66">
        <v>8</v>
      </c>
      <c r="I14" s="60"/>
      <c r="J14" s="61">
        <v>10</v>
      </c>
      <c r="K14" s="60"/>
      <c r="L14" s="65">
        <v>15.65</v>
      </c>
      <c r="M14" s="98"/>
      <c r="N14" s="79"/>
    </row>
    <row r="15" spans="1:14" ht="12.75">
      <c r="A15" s="104" t="s">
        <v>169</v>
      </c>
      <c r="B15" s="105" t="s">
        <v>101</v>
      </c>
      <c r="C15" s="87"/>
      <c r="D15" s="105" t="s">
        <v>35</v>
      </c>
      <c r="E15" s="106"/>
      <c r="F15" s="66">
        <v>7.65</v>
      </c>
      <c r="G15" s="67">
        <f t="shared" si="0"/>
        <v>11</v>
      </c>
      <c r="H15" s="66">
        <v>8</v>
      </c>
      <c r="I15" s="60"/>
      <c r="J15" s="61">
        <v>10</v>
      </c>
      <c r="K15" s="60"/>
      <c r="L15" s="65">
        <v>15.65</v>
      </c>
      <c r="M15" s="98"/>
      <c r="N15" s="79"/>
    </row>
    <row r="16" spans="1:14" ht="12.75">
      <c r="A16" s="104">
        <v>13</v>
      </c>
      <c r="B16" s="86" t="s">
        <v>100</v>
      </c>
      <c r="C16" s="87"/>
      <c r="D16" s="86" t="s">
        <v>49</v>
      </c>
      <c r="E16" s="106"/>
      <c r="F16" s="66">
        <v>7.45</v>
      </c>
      <c r="G16" s="67">
        <f t="shared" si="0"/>
        <v>15</v>
      </c>
      <c r="H16" s="66">
        <v>7.95</v>
      </c>
      <c r="I16" s="68"/>
      <c r="J16" s="67">
        <v>12</v>
      </c>
      <c r="K16" s="60"/>
      <c r="L16" s="65">
        <v>15.4</v>
      </c>
      <c r="M16" s="98"/>
      <c r="N16" s="79"/>
    </row>
    <row r="17" spans="1:14" ht="12.75">
      <c r="A17" s="104">
        <v>14</v>
      </c>
      <c r="B17" s="105" t="s">
        <v>38</v>
      </c>
      <c r="C17" s="87"/>
      <c r="D17" s="105" t="s">
        <v>27</v>
      </c>
      <c r="E17" s="111"/>
      <c r="F17" s="66">
        <v>7.65</v>
      </c>
      <c r="G17" s="67">
        <f>ROUND(RANK(F17,$F$4:$F$31),2)</f>
        <v>11</v>
      </c>
      <c r="H17" s="66">
        <v>7.7</v>
      </c>
      <c r="I17" s="62"/>
      <c r="J17" s="61">
        <v>14</v>
      </c>
      <c r="K17" s="64"/>
      <c r="L17" s="65">
        <v>15.350000000000001</v>
      </c>
      <c r="M17" s="98"/>
      <c r="N17" s="79"/>
    </row>
    <row r="18" spans="1:14" ht="12.75">
      <c r="A18" s="104">
        <v>15</v>
      </c>
      <c r="B18" s="105" t="s">
        <v>104</v>
      </c>
      <c r="C18" s="87"/>
      <c r="D18" s="105" t="s">
        <v>106</v>
      </c>
      <c r="E18" s="106"/>
      <c r="F18" s="66">
        <v>7.45</v>
      </c>
      <c r="G18" s="67">
        <f aca="true" t="shared" si="1" ref="G18:G24">ROUND(RANK(F18,$F$4:$F$62),2)</f>
        <v>15</v>
      </c>
      <c r="H18" s="66">
        <v>7.7</v>
      </c>
      <c r="I18" s="60"/>
      <c r="J18" s="61">
        <v>14</v>
      </c>
      <c r="K18" s="60"/>
      <c r="L18" s="65">
        <v>15.15</v>
      </c>
      <c r="M18" s="98"/>
      <c r="N18" s="79"/>
    </row>
    <row r="19" spans="1:14" ht="12.75">
      <c r="A19" s="104" t="s">
        <v>170</v>
      </c>
      <c r="B19" s="105" t="s">
        <v>39</v>
      </c>
      <c r="C19" s="87"/>
      <c r="D19" s="105" t="s">
        <v>27</v>
      </c>
      <c r="E19" s="106" t="e">
        <f>ROUND(RANK(D19,$D$10:$D$15),2)</f>
        <v>#VALUE!</v>
      </c>
      <c r="F19" s="66">
        <v>7.55</v>
      </c>
      <c r="G19" s="67">
        <f t="shared" si="1"/>
        <v>14</v>
      </c>
      <c r="H19" s="66">
        <v>7.2</v>
      </c>
      <c r="I19" s="60"/>
      <c r="J19" s="61">
        <v>17</v>
      </c>
      <c r="K19" s="60"/>
      <c r="L19" s="65">
        <v>14.75</v>
      </c>
      <c r="M19" s="98"/>
      <c r="N19" s="79"/>
    </row>
    <row r="20" spans="1:14" ht="12.75">
      <c r="A20" s="104" t="s">
        <v>170</v>
      </c>
      <c r="B20" s="86" t="s">
        <v>98</v>
      </c>
      <c r="C20" s="87"/>
      <c r="D20" s="86" t="s">
        <v>34</v>
      </c>
      <c r="E20" s="106" t="e">
        <f>ROUND(RANK(D20,$D$10:$D$15),2)</f>
        <v>#VALUE!</v>
      </c>
      <c r="F20" s="66">
        <v>7.35</v>
      </c>
      <c r="G20" s="67">
        <f t="shared" si="1"/>
        <v>17</v>
      </c>
      <c r="H20" s="66">
        <v>7.4</v>
      </c>
      <c r="I20" s="68"/>
      <c r="J20" s="67">
        <v>16</v>
      </c>
      <c r="K20" s="60"/>
      <c r="L20" s="65">
        <v>14.75</v>
      </c>
      <c r="M20" s="98"/>
      <c r="N20" s="79"/>
    </row>
    <row r="21" spans="1:14" ht="12.75">
      <c r="A21" s="104">
        <v>18</v>
      </c>
      <c r="B21" s="86" t="s">
        <v>94</v>
      </c>
      <c r="C21" s="87"/>
      <c r="D21" s="86" t="s">
        <v>22</v>
      </c>
      <c r="E21" s="106"/>
      <c r="F21" s="66">
        <v>7.1</v>
      </c>
      <c r="G21" s="67">
        <f t="shared" si="1"/>
        <v>19</v>
      </c>
      <c r="H21" s="66">
        <v>7.15</v>
      </c>
      <c r="I21" s="68"/>
      <c r="J21" s="67">
        <v>18</v>
      </c>
      <c r="K21" s="60"/>
      <c r="L21" s="65">
        <v>14.25</v>
      </c>
      <c r="M21" s="98"/>
      <c r="N21" s="79"/>
    </row>
    <row r="22" spans="1:14" ht="12.75">
      <c r="A22" s="104">
        <v>19</v>
      </c>
      <c r="B22" s="86" t="s">
        <v>40</v>
      </c>
      <c r="C22" s="87"/>
      <c r="D22" s="86" t="s">
        <v>27</v>
      </c>
      <c r="E22" s="106"/>
      <c r="F22" s="66">
        <v>7.15</v>
      </c>
      <c r="G22" s="67">
        <f t="shared" si="1"/>
        <v>18</v>
      </c>
      <c r="H22" s="66">
        <v>7</v>
      </c>
      <c r="I22" s="68"/>
      <c r="J22" s="67">
        <v>19</v>
      </c>
      <c r="K22" s="60"/>
      <c r="L22" s="65">
        <v>14.15</v>
      </c>
      <c r="M22" s="98"/>
      <c r="N22" s="79"/>
    </row>
    <row r="23" spans="1:14" ht="12.75">
      <c r="A23" s="104">
        <v>20</v>
      </c>
      <c r="B23" s="105" t="s">
        <v>93</v>
      </c>
      <c r="C23" s="87"/>
      <c r="D23" s="105" t="s">
        <v>30</v>
      </c>
      <c r="E23" s="106"/>
      <c r="F23" s="66">
        <v>6.95</v>
      </c>
      <c r="G23" s="67">
        <f t="shared" si="1"/>
        <v>20</v>
      </c>
      <c r="H23" s="66">
        <v>6.9</v>
      </c>
      <c r="I23" s="60"/>
      <c r="J23" s="61">
        <v>20</v>
      </c>
      <c r="K23" s="60"/>
      <c r="L23" s="65">
        <v>13.850000000000001</v>
      </c>
      <c r="M23" s="98"/>
      <c r="N23" s="79"/>
    </row>
    <row r="24" spans="1:14" ht="13.5" thickBot="1">
      <c r="A24" s="107">
        <v>21</v>
      </c>
      <c r="B24" s="130" t="s">
        <v>103</v>
      </c>
      <c r="C24" s="109"/>
      <c r="D24" s="130" t="s">
        <v>29</v>
      </c>
      <c r="E24" s="131"/>
      <c r="F24" s="54">
        <v>6.9</v>
      </c>
      <c r="G24" s="70">
        <f t="shared" si="1"/>
        <v>21</v>
      </c>
      <c r="H24" s="54">
        <v>6.55</v>
      </c>
      <c r="I24" s="132"/>
      <c r="J24" s="70">
        <v>21</v>
      </c>
      <c r="K24" s="83"/>
      <c r="L24" s="72">
        <v>13.45</v>
      </c>
      <c r="M24" s="98"/>
      <c r="N24" s="79"/>
    </row>
  </sheetData>
  <sheetProtection/>
  <mergeCells count="7">
    <mergeCell ref="A2:A3"/>
    <mergeCell ref="I2:I3"/>
    <mergeCell ref="J2:J3"/>
    <mergeCell ref="L2:L3"/>
    <mergeCell ref="M2:M3"/>
    <mergeCell ref="B2:B3"/>
    <mergeCell ref="D2:D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zoomScalePageLayoutView="0" workbookViewId="0" topLeftCell="A1">
      <selection activeCell="A23" sqref="A23"/>
    </sheetView>
  </sheetViews>
  <sheetFormatPr defaultColWidth="9.140625" defaultRowHeight="12.75"/>
  <cols>
    <col min="1" max="1" width="7.421875" style="0" customWidth="1"/>
    <col min="2" max="2" width="21.28125" style="0" customWidth="1"/>
    <col min="3" max="3" width="10.57421875" style="0" hidden="1" customWidth="1"/>
    <col min="4" max="4" width="16.140625" style="0" customWidth="1"/>
    <col min="5" max="5" width="7.57421875" style="0" hidden="1" customWidth="1"/>
    <col min="6" max="6" width="9.00390625" style="0" customWidth="1"/>
    <col min="7" max="7" width="7.7109375" style="0" hidden="1" customWidth="1"/>
    <col min="8" max="8" width="6.7109375" style="0" hidden="1" customWidth="1"/>
    <col min="9" max="9" width="0" style="0" hidden="1" customWidth="1"/>
    <col min="10" max="10" width="11.28125" style="0" hidden="1" customWidth="1"/>
    <col min="11" max="11" width="7.8515625" style="0" customWidth="1"/>
    <col min="12" max="12" width="7.421875" style="0" hidden="1" customWidth="1"/>
    <col min="13" max="13" width="9.140625" style="0" hidden="1" customWidth="1"/>
  </cols>
  <sheetData>
    <row r="1" spans="1:15" ht="27.75" customHeight="1" thickBot="1">
      <c r="A1" s="53" t="s">
        <v>73</v>
      </c>
      <c r="B1" s="52"/>
      <c r="C1" s="48"/>
      <c r="D1" s="47" t="s">
        <v>143</v>
      </c>
      <c r="E1" s="44" t="s">
        <v>15</v>
      </c>
      <c r="F1" s="49"/>
      <c r="G1" s="48"/>
      <c r="H1" s="48"/>
      <c r="I1" s="48"/>
      <c r="J1" s="51"/>
      <c r="K1" s="99"/>
      <c r="L1" s="51"/>
      <c r="M1" s="45"/>
      <c r="N1" s="46"/>
      <c r="O1" s="46"/>
    </row>
    <row r="2" spans="1:13" ht="16.5" customHeight="1" thickBot="1">
      <c r="A2" s="140" t="s">
        <v>4</v>
      </c>
      <c r="B2" s="146" t="s">
        <v>20</v>
      </c>
      <c r="C2" s="58"/>
      <c r="D2" s="146" t="s">
        <v>1</v>
      </c>
      <c r="E2" s="55"/>
      <c r="F2" s="95" t="s">
        <v>70</v>
      </c>
      <c r="G2" s="95" t="s">
        <v>70</v>
      </c>
      <c r="H2" s="148" t="s">
        <v>16</v>
      </c>
      <c r="I2" s="146" t="s">
        <v>4</v>
      </c>
      <c r="J2" s="63"/>
      <c r="K2" s="142" t="s">
        <v>17</v>
      </c>
      <c r="L2" s="144"/>
      <c r="M2" s="73"/>
    </row>
    <row r="3" spans="1:13" ht="17.25" customHeight="1" thickBot="1">
      <c r="A3" s="141"/>
      <c r="B3" s="150"/>
      <c r="C3" s="59"/>
      <c r="D3" s="150"/>
      <c r="E3" s="56"/>
      <c r="F3" s="50" t="s">
        <v>7</v>
      </c>
      <c r="G3" s="80" t="s">
        <v>4</v>
      </c>
      <c r="H3" s="149"/>
      <c r="I3" s="150"/>
      <c r="J3" s="56"/>
      <c r="K3" s="143"/>
      <c r="L3" s="145"/>
      <c r="M3" s="74"/>
    </row>
    <row r="4" spans="1:13" ht="12.75">
      <c r="A4" s="112">
        <v>1</v>
      </c>
      <c r="B4" s="86" t="s">
        <v>111</v>
      </c>
      <c r="C4" s="87"/>
      <c r="D4" s="88" t="s">
        <v>105</v>
      </c>
      <c r="E4" s="68" t="e">
        <f>ROUND(RANK(D4,$D$9:$D$13),2)</f>
        <v>#VALUE!</v>
      </c>
      <c r="F4" s="66">
        <v>7.9</v>
      </c>
      <c r="G4" s="67">
        <f aca="true" t="shared" si="0" ref="G4:G21">ROUND(RANK(F4,$F$4:$F$64),2)</f>
        <v>1</v>
      </c>
      <c r="H4" s="68"/>
      <c r="I4" s="67" t="e">
        <f>ROUND(RANK(#REF!,#REF!),2)</f>
        <v>#REF!</v>
      </c>
      <c r="J4" s="60"/>
      <c r="K4" s="65">
        <v>7.9</v>
      </c>
      <c r="L4" s="98"/>
      <c r="M4" s="79"/>
    </row>
    <row r="5" spans="1:13" ht="12.75">
      <c r="A5" s="112">
        <v>2</v>
      </c>
      <c r="B5" s="86" t="s">
        <v>47</v>
      </c>
      <c r="C5" s="113"/>
      <c r="D5" s="114" t="s">
        <v>32</v>
      </c>
      <c r="E5" s="68"/>
      <c r="F5" s="66">
        <v>7.75</v>
      </c>
      <c r="G5" s="67">
        <f t="shared" si="0"/>
        <v>2</v>
      </c>
      <c r="H5" s="68"/>
      <c r="I5" s="67" t="e">
        <f>ROUND(RANK(#REF!,#REF!),2)</f>
        <v>#REF!</v>
      </c>
      <c r="J5" s="60"/>
      <c r="K5" s="65">
        <v>7.75</v>
      </c>
      <c r="L5" s="98"/>
      <c r="M5" s="79"/>
    </row>
    <row r="6" spans="1:13" ht="12.75">
      <c r="A6" s="112">
        <v>3</v>
      </c>
      <c r="B6" s="86" t="s">
        <v>50</v>
      </c>
      <c r="C6" s="87"/>
      <c r="D6" s="88" t="s">
        <v>49</v>
      </c>
      <c r="E6" s="68" t="e">
        <f>ROUND(RANK(D6,$D$9:$D$13),2)</f>
        <v>#VALUE!</v>
      </c>
      <c r="F6" s="66">
        <v>7.7</v>
      </c>
      <c r="G6" s="67">
        <f t="shared" si="0"/>
        <v>3</v>
      </c>
      <c r="H6" s="68"/>
      <c r="I6" s="67" t="e">
        <f>ROUND(RANK(#REF!,#REF!),2)</f>
        <v>#REF!</v>
      </c>
      <c r="J6" s="60"/>
      <c r="K6" s="65">
        <v>7.7</v>
      </c>
      <c r="L6" s="98"/>
      <c r="M6" s="79"/>
    </row>
    <row r="7" spans="1:13" ht="12.75">
      <c r="A7" s="112">
        <v>4</v>
      </c>
      <c r="B7" s="115" t="s">
        <v>172</v>
      </c>
      <c r="C7" s="116"/>
      <c r="D7" s="116" t="s">
        <v>35</v>
      </c>
      <c r="E7" s="68" t="e">
        <f>ROUND(RANK(D7,$D$9:$D$13),2)</f>
        <v>#VALUE!</v>
      </c>
      <c r="F7" s="66">
        <v>7.25</v>
      </c>
      <c r="G7" s="61">
        <f t="shared" si="0"/>
        <v>4</v>
      </c>
      <c r="H7" s="60"/>
      <c r="I7" s="61" t="e">
        <f>ROUND(RANK(#REF!,#REF!),2)</f>
        <v>#REF!</v>
      </c>
      <c r="J7" s="60"/>
      <c r="K7" s="65">
        <v>7.25</v>
      </c>
      <c r="L7" s="98"/>
      <c r="M7" s="79"/>
    </row>
    <row r="8" spans="1:13" ht="12.75">
      <c r="A8" s="112">
        <v>5</v>
      </c>
      <c r="B8" s="86" t="s">
        <v>76</v>
      </c>
      <c r="C8" s="87"/>
      <c r="D8" s="88" t="s">
        <v>26</v>
      </c>
      <c r="E8" s="68"/>
      <c r="F8" s="66">
        <v>7.1</v>
      </c>
      <c r="G8" s="67">
        <f t="shared" si="0"/>
        <v>5</v>
      </c>
      <c r="H8" s="68"/>
      <c r="I8" s="67" t="e">
        <f>ROUND(RANK(#REF!,#REF!),2)</f>
        <v>#REF!</v>
      </c>
      <c r="J8" s="60"/>
      <c r="K8" s="65">
        <v>7.1</v>
      </c>
      <c r="L8" s="98"/>
      <c r="M8" s="79"/>
    </row>
    <row r="9" spans="1:13" ht="12.75">
      <c r="A9" s="112" t="s">
        <v>168</v>
      </c>
      <c r="B9" s="115" t="s">
        <v>33</v>
      </c>
      <c r="C9" s="116"/>
      <c r="D9" s="116" t="s">
        <v>22</v>
      </c>
      <c r="E9" s="68"/>
      <c r="F9" s="66">
        <v>7.05</v>
      </c>
      <c r="G9" s="61">
        <f t="shared" si="0"/>
        <v>6</v>
      </c>
      <c r="H9" s="60"/>
      <c r="I9" s="61" t="e">
        <f>ROUND(RANK(#REF!,#REF!),2)</f>
        <v>#REF!</v>
      </c>
      <c r="J9" s="60"/>
      <c r="K9" s="65">
        <v>7.05</v>
      </c>
      <c r="L9" s="98"/>
      <c r="M9" s="79"/>
    </row>
    <row r="10" spans="1:13" ht="12.75">
      <c r="A10" s="112" t="s">
        <v>168</v>
      </c>
      <c r="B10" s="86" t="s">
        <v>110</v>
      </c>
      <c r="C10" s="87"/>
      <c r="D10" s="88" t="s">
        <v>106</v>
      </c>
      <c r="E10" s="68" t="e">
        <f>ROUND(RANK(D10,$D$9:$D$13),2)</f>
        <v>#VALUE!</v>
      </c>
      <c r="F10" s="66">
        <v>7.05</v>
      </c>
      <c r="G10" s="67">
        <f t="shared" si="0"/>
        <v>6</v>
      </c>
      <c r="H10" s="68"/>
      <c r="I10" s="67" t="e">
        <f>ROUND(RANK(#REF!,#REF!),2)</f>
        <v>#REF!</v>
      </c>
      <c r="J10" s="60"/>
      <c r="K10" s="65">
        <v>7.05</v>
      </c>
      <c r="L10" s="98"/>
      <c r="M10" s="79"/>
    </row>
    <row r="11" spans="1:13" ht="12.75">
      <c r="A11" s="112">
        <v>8</v>
      </c>
      <c r="B11" s="115" t="s">
        <v>112</v>
      </c>
      <c r="C11" s="116"/>
      <c r="D11" s="116" t="s">
        <v>35</v>
      </c>
      <c r="E11" s="68"/>
      <c r="F11" s="66">
        <v>6.95</v>
      </c>
      <c r="G11" s="61">
        <f t="shared" si="0"/>
        <v>8</v>
      </c>
      <c r="H11" s="60"/>
      <c r="I11" s="61" t="e">
        <f>ROUND(RANK(#REF!,#REF!),2)</f>
        <v>#REF!</v>
      </c>
      <c r="J11" s="60"/>
      <c r="K11" s="65">
        <v>6.95</v>
      </c>
      <c r="L11" s="98"/>
      <c r="M11" s="79"/>
    </row>
    <row r="12" spans="1:13" ht="12.75">
      <c r="A12" s="112">
        <v>9</v>
      </c>
      <c r="B12" s="86" t="s">
        <v>107</v>
      </c>
      <c r="C12" s="87"/>
      <c r="D12" s="88" t="s">
        <v>37</v>
      </c>
      <c r="E12" s="68"/>
      <c r="F12" s="66">
        <v>6.75</v>
      </c>
      <c r="G12" s="67">
        <f t="shared" si="0"/>
        <v>9</v>
      </c>
      <c r="H12" s="68"/>
      <c r="I12" s="67" t="e">
        <f>ROUND(RANK(#REF!,#REF!),2)</f>
        <v>#REF!</v>
      </c>
      <c r="J12" s="60"/>
      <c r="K12" s="65">
        <v>6.75</v>
      </c>
      <c r="L12" s="98"/>
      <c r="M12" s="79"/>
    </row>
    <row r="13" spans="1:13" ht="12.75">
      <c r="A13" s="112">
        <v>10</v>
      </c>
      <c r="B13" s="86" t="s">
        <v>46</v>
      </c>
      <c r="C13" s="87"/>
      <c r="D13" s="88" t="s">
        <v>30</v>
      </c>
      <c r="E13" s="68"/>
      <c r="F13" s="66">
        <v>6.5</v>
      </c>
      <c r="G13" s="67">
        <f t="shared" si="0"/>
        <v>10</v>
      </c>
      <c r="H13" s="68"/>
      <c r="I13" s="67" t="e">
        <f>ROUND(RANK(#REF!,#REF!),2)</f>
        <v>#REF!</v>
      </c>
      <c r="J13" s="60"/>
      <c r="K13" s="65">
        <v>6.5</v>
      </c>
      <c r="L13" s="98"/>
      <c r="M13" s="79"/>
    </row>
    <row r="14" spans="1:13" ht="12.75">
      <c r="A14" s="112">
        <v>11</v>
      </c>
      <c r="B14" s="115" t="s">
        <v>109</v>
      </c>
      <c r="C14" s="116"/>
      <c r="D14" s="116" t="s">
        <v>23</v>
      </c>
      <c r="E14" s="68" t="e">
        <f>ROUND(RANK(D14,$D$9:$D$13),2)</f>
        <v>#VALUE!</v>
      </c>
      <c r="F14" s="66">
        <v>6.4</v>
      </c>
      <c r="G14" s="61">
        <f t="shared" si="0"/>
        <v>11</v>
      </c>
      <c r="H14" s="60"/>
      <c r="I14" s="61" t="e">
        <f>ROUND(RANK(#REF!,#REF!),2)</f>
        <v>#REF!</v>
      </c>
      <c r="J14" s="60"/>
      <c r="K14" s="65">
        <v>6.4</v>
      </c>
      <c r="L14" s="98"/>
      <c r="M14" s="79"/>
    </row>
    <row r="15" spans="1:13" ht="12.75">
      <c r="A15" s="112">
        <v>12</v>
      </c>
      <c r="B15" s="115" t="s">
        <v>108</v>
      </c>
      <c r="C15" s="117"/>
      <c r="D15" s="118" t="s">
        <v>105</v>
      </c>
      <c r="E15" s="68" t="e">
        <f>ROUND(RANK(D15,$D$9:$D$13),2)</f>
        <v>#VALUE!</v>
      </c>
      <c r="F15" s="66">
        <v>6.35</v>
      </c>
      <c r="G15" s="61">
        <f t="shared" si="0"/>
        <v>12</v>
      </c>
      <c r="H15" s="60"/>
      <c r="I15" s="61" t="e">
        <f>ROUND(RANK(#REF!,#REF!),2)</f>
        <v>#REF!</v>
      </c>
      <c r="J15" s="60"/>
      <c r="K15" s="65">
        <v>6.35</v>
      </c>
      <c r="L15" s="98"/>
      <c r="M15" s="79"/>
    </row>
    <row r="16" spans="1:13" ht="12.75">
      <c r="A16" s="112">
        <v>13</v>
      </c>
      <c r="B16" s="115" t="s">
        <v>43</v>
      </c>
      <c r="C16" s="116"/>
      <c r="D16" s="116" t="s">
        <v>29</v>
      </c>
      <c r="E16" s="68"/>
      <c r="F16" s="66">
        <v>5.2</v>
      </c>
      <c r="G16" s="61">
        <f t="shared" si="0"/>
        <v>13</v>
      </c>
      <c r="H16" s="60"/>
      <c r="I16" s="61" t="e">
        <f>ROUND(RANK(#REF!,#REF!),2)</f>
        <v>#REF!</v>
      </c>
      <c r="J16" s="60"/>
      <c r="K16" s="65">
        <v>5.2</v>
      </c>
      <c r="L16" s="98"/>
      <c r="M16" s="79"/>
    </row>
    <row r="17" spans="1:11" ht="12.75">
      <c r="A17" s="112">
        <v>14</v>
      </c>
      <c r="B17" s="115" t="s">
        <v>171</v>
      </c>
      <c r="C17" s="60"/>
      <c r="D17" s="117" t="s">
        <v>32</v>
      </c>
      <c r="E17" s="60"/>
      <c r="F17" s="66">
        <v>0</v>
      </c>
      <c r="G17" s="61">
        <f t="shared" si="0"/>
        <v>14</v>
      </c>
      <c r="H17" s="60"/>
      <c r="I17" s="60"/>
      <c r="J17" s="60"/>
      <c r="K17" s="65">
        <v>0</v>
      </c>
    </row>
    <row r="18" spans="1:11" ht="12.75">
      <c r="A18" s="112">
        <v>14</v>
      </c>
      <c r="B18" s="115" t="s">
        <v>173</v>
      </c>
      <c r="C18" s="60"/>
      <c r="D18" s="117" t="s">
        <v>90</v>
      </c>
      <c r="E18" s="60"/>
      <c r="F18" s="66">
        <v>0</v>
      </c>
      <c r="G18" s="61">
        <f t="shared" si="0"/>
        <v>14</v>
      </c>
      <c r="H18" s="60"/>
      <c r="I18" s="60"/>
      <c r="J18" s="60"/>
      <c r="K18" s="65">
        <v>0</v>
      </c>
    </row>
    <row r="19" spans="1:11" ht="12.75">
      <c r="A19" s="112">
        <v>14</v>
      </c>
      <c r="B19" s="115" t="s">
        <v>174</v>
      </c>
      <c r="C19" s="60"/>
      <c r="D19" s="117" t="s">
        <v>175</v>
      </c>
      <c r="E19" s="60"/>
      <c r="F19" s="66">
        <v>0</v>
      </c>
      <c r="G19" s="61">
        <f t="shared" si="0"/>
        <v>14</v>
      </c>
      <c r="H19" s="60"/>
      <c r="I19" s="60"/>
      <c r="J19" s="60"/>
      <c r="K19" s="65">
        <v>0</v>
      </c>
    </row>
    <row r="20" spans="1:11" ht="12.75">
      <c r="A20" s="112">
        <v>14</v>
      </c>
      <c r="B20" s="115" t="s">
        <v>176</v>
      </c>
      <c r="C20" s="60"/>
      <c r="D20" s="117" t="s">
        <v>106</v>
      </c>
      <c r="E20" s="60"/>
      <c r="F20" s="66">
        <v>0</v>
      </c>
      <c r="G20" s="61">
        <f t="shared" si="0"/>
        <v>14</v>
      </c>
      <c r="H20" s="60"/>
      <c r="I20" s="60"/>
      <c r="J20" s="60"/>
      <c r="K20" s="65">
        <v>0</v>
      </c>
    </row>
    <row r="21" spans="1:11" ht="13.5" thickBot="1">
      <c r="A21" s="133">
        <v>14</v>
      </c>
      <c r="B21" s="134" t="s">
        <v>177</v>
      </c>
      <c r="C21" s="83"/>
      <c r="D21" s="135" t="s">
        <v>22</v>
      </c>
      <c r="E21" s="83"/>
      <c r="F21" s="54">
        <v>0</v>
      </c>
      <c r="G21" s="100">
        <f t="shared" si="0"/>
        <v>14</v>
      </c>
      <c r="H21" s="83"/>
      <c r="I21" s="83"/>
      <c r="J21" s="83"/>
      <c r="K21" s="72">
        <v>0</v>
      </c>
    </row>
  </sheetData>
  <sheetProtection/>
  <mergeCells count="7">
    <mergeCell ref="L2:L3"/>
    <mergeCell ref="A2:A3"/>
    <mergeCell ref="B2:B3"/>
    <mergeCell ref="D2:D3"/>
    <mergeCell ref="I2:I3"/>
    <mergeCell ref="H2:H3"/>
    <mergeCell ref="K2:K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zoomScalePageLayoutView="0" workbookViewId="0" topLeftCell="A1">
      <selection activeCell="D26" sqref="D26"/>
    </sheetView>
  </sheetViews>
  <sheetFormatPr defaultColWidth="9.140625" defaultRowHeight="12.75"/>
  <cols>
    <col min="1" max="1" width="6.8515625" style="0" customWidth="1"/>
    <col min="2" max="2" width="19.140625" style="0" customWidth="1"/>
    <col min="3" max="3" width="10.57421875" style="0" hidden="1" customWidth="1"/>
    <col min="4" max="4" width="15.28125" style="0" customWidth="1"/>
    <col min="5" max="5" width="7.57421875" style="0" hidden="1" customWidth="1"/>
    <col min="6" max="6" width="9.00390625" style="0" customWidth="1"/>
    <col min="7" max="7" width="7.7109375" style="0" hidden="1" customWidth="1"/>
    <col min="9" max="9" width="6.7109375" style="0" hidden="1" customWidth="1"/>
    <col min="10" max="10" width="0" style="0" hidden="1" customWidth="1"/>
    <col min="11" max="11" width="11.28125" style="0" hidden="1" customWidth="1"/>
    <col min="12" max="12" width="7.8515625" style="0" customWidth="1"/>
    <col min="13" max="13" width="7.421875" style="0" hidden="1" customWidth="1"/>
    <col min="14" max="14" width="9.140625" style="0" hidden="1" customWidth="1"/>
  </cols>
  <sheetData>
    <row r="1" spans="1:16" ht="27.75" customHeight="1" thickBot="1">
      <c r="A1" s="53" t="s">
        <v>74</v>
      </c>
      <c r="B1" s="52"/>
      <c r="C1" s="48"/>
      <c r="D1" s="47" t="s">
        <v>143</v>
      </c>
      <c r="E1" s="44" t="s">
        <v>15</v>
      </c>
      <c r="F1" s="49"/>
      <c r="G1" s="48"/>
      <c r="H1" s="48"/>
      <c r="I1" s="48"/>
      <c r="J1" s="48"/>
      <c r="K1" s="51"/>
      <c r="L1" s="99"/>
      <c r="M1" s="51"/>
      <c r="N1" s="45"/>
      <c r="O1" s="46"/>
      <c r="P1" s="46"/>
    </row>
    <row r="2" spans="1:14" ht="16.5" customHeight="1" thickBot="1">
      <c r="A2" s="140" t="s">
        <v>4</v>
      </c>
      <c r="B2" s="146" t="s">
        <v>20</v>
      </c>
      <c r="C2" s="58"/>
      <c r="D2" s="146" t="s">
        <v>1</v>
      </c>
      <c r="E2" s="55"/>
      <c r="F2" s="95" t="s">
        <v>70</v>
      </c>
      <c r="G2" s="96"/>
      <c r="H2" s="95" t="s">
        <v>21</v>
      </c>
      <c r="I2" s="148" t="s">
        <v>16</v>
      </c>
      <c r="J2" s="146" t="s">
        <v>4</v>
      </c>
      <c r="K2" s="63"/>
      <c r="L2" s="142" t="s">
        <v>17</v>
      </c>
      <c r="M2" s="144"/>
      <c r="N2" s="73"/>
    </row>
    <row r="3" spans="1:14" ht="17.25" customHeight="1" thickBot="1">
      <c r="A3" s="141"/>
      <c r="B3" s="150"/>
      <c r="C3" s="59"/>
      <c r="D3" s="150"/>
      <c r="E3" s="56"/>
      <c r="F3" s="50" t="s">
        <v>7</v>
      </c>
      <c r="G3" s="80" t="s">
        <v>4</v>
      </c>
      <c r="H3" s="50" t="s">
        <v>6</v>
      </c>
      <c r="I3" s="149"/>
      <c r="J3" s="150"/>
      <c r="K3" s="56"/>
      <c r="L3" s="143"/>
      <c r="M3" s="145"/>
      <c r="N3" s="74"/>
    </row>
    <row r="4" spans="1:14" ht="12.75">
      <c r="A4" s="119">
        <v>1</v>
      </c>
      <c r="B4" s="110" t="s">
        <v>113</v>
      </c>
      <c r="C4" s="113"/>
      <c r="D4" s="113" t="s">
        <v>90</v>
      </c>
      <c r="E4" s="68"/>
      <c r="F4" s="90">
        <v>8.15</v>
      </c>
      <c r="G4" s="91">
        <f aca="true" t="shared" si="0" ref="G4:G22">ROUND(RANK(F4,$F$4:$F$67),2)</f>
        <v>1</v>
      </c>
      <c r="H4" s="90">
        <v>8.6</v>
      </c>
      <c r="I4" s="60"/>
      <c r="J4" s="69">
        <v>1</v>
      </c>
      <c r="K4" s="60"/>
      <c r="L4" s="71">
        <v>16.75</v>
      </c>
      <c r="M4" s="97"/>
      <c r="N4" s="78"/>
    </row>
    <row r="5" spans="1:14" ht="12.75">
      <c r="A5" s="112">
        <v>2</v>
      </c>
      <c r="B5" s="86" t="s">
        <v>160</v>
      </c>
      <c r="C5" s="87"/>
      <c r="D5" s="88" t="s">
        <v>23</v>
      </c>
      <c r="E5" s="68"/>
      <c r="F5" s="66">
        <v>8.15</v>
      </c>
      <c r="G5" s="67">
        <f t="shared" si="0"/>
        <v>1</v>
      </c>
      <c r="H5" s="66">
        <v>8.5</v>
      </c>
      <c r="I5" s="68"/>
      <c r="J5" s="67">
        <v>3</v>
      </c>
      <c r="K5" s="60"/>
      <c r="L5" s="65">
        <v>16.65</v>
      </c>
      <c r="M5" s="98"/>
      <c r="N5" s="79"/>
    </row>
    <row r="6" spans="1:14" ht="12.75">
      <c r="A6" s="112">
        <v>3</v>
      </c>
      <c r="B6" s="86" t="s">
        <v>54</v>
      </c>
      <c r="C6" s="113"/>
      <c r="D6" s="114" t="s">
        <v>23</v>
      </c>
      <c r="E6" s="68" t="e">
        <f>ROUND(RANK(D6,$D$10:$D$15),2)</f>
        <v>#VALUE!</v>
      </c>
      <c r="F6" s="66">
        <v>7.95</v>
      </c>
      <c r="G6" s="67">
        <f t="shared" si="0"/>
        <v>4</v>
      </c>
      <c r="H6" s="66">
        <v>8.55</v>
      </c>
      <c r="I6" s="68"/>
      <c r="J6" s="67">
        <v>2</v>
      </c>
      <c r="K6" s="60"/>
      <c r="L6" s="65">
        <v>16.5</v>
      </c>
      <c r="M6" s="98"/>
      <c r="N6" s="79"/>
    </row>
    <row r="7" spans="1:14" ht="12.75">
      <c r="A7" s="112">
        <v>4</v>
      </c>
      <c r="B7" s="86" t="s">
        <v>53</v>
      </c>
      <c r="C7" s="87"/>
      <c r="D7" s="88" t="s">
        <v>23</v>
      </c>
      <c r="E7" s="68" t="e">
        <f>ROUND(RANK(D7,$D$10:$D$15),2)</f>
        <v>#VALUE!</v>
      </c>
      <c r="F7" s="66">
        <v>8.05</v>
      </c>
      <c r="G7" s="67">
        <f t="shared" si="0"/>
        <v>3</v>
      </c>
      <c r="H7" s="66">
        <v>8.3</v>
      </c>
      <c r="I7" s="68"/>
      <c r="J7" s="67">
        <v>4</v>
      </c>
      <c r="K7" s="60"/>
      <c r="L7" s="65">
        <v>16.35</v>
      </c>
      <c r="M7" s="98"/>
      <c r="N7" s="79"/>
    </row>
    <row r="8" spans="1:14" ht="12.75">
      <c r="A8" s="112">
        <v>5</v>
      </c>
      <c r="B8" s="86" t="s">
        <v>45</v>
      </c>
      <c r="C8" s="113"/>
      <c r="D8" s="114" t="s">
        <v>30</v>
      </c>
      <c r="E8" s="68" t="e">
        <f>ROUND(RANK(D8,$D$10:$D$15),2)</f>
        <v>#VALUE!</v>
      </c>
      <c r="F8" s="66">
        <v>7.9</v>
      </c>
      <c r="G8" s="67">
        <f t="shared" si="0"/>
        <v>6</v>
      </c>
      <c r="H8" s="66">
        <v>8.05</v>
      </c>
      <c r="I8" s="68"/>
      <c r="J8" s="67">
        <v>5</v>
      </c>
      <c r="K8" s="60"/>
      <c r="L8" s="65">
        <v>15.950000000000001</v>
      </c>
      <c r="M8" s="98"/>
      <c r="N8" s="79"/>
    </row>
    <row r="9" spans="1:14" ht="12.75">
      <c r="A9" s="112">
        <v>6</v>
      </c>
      <c r="B9" s="105" t="s">
        <v>52</v>
      </c>
      <c r="C9" s="87"/>
      <c r="D9" s="120" t="s">
        <v>22</v>
      </c>
      <c r="E9" s="68"/>
      <c r="F9" s="66">
        <v>7.95</v>
      </c>
      <c r="G9" s="67">
        <f t="shared" si="0"/>
        <v>4</v>
      </c>
      <c r="H9" s="66">
        <v>7.9</v>
      </c>
      <c r="I9" s="60"/>
      <c r="J9" s="61">
        <v>6</v>
      </c>
      <c r="K9" s="60"/>
      <c r="L9" s="65">
        <v>15.850000000000001</v>
      </c>
      <c r="M9" s="98"/>
      <c r="N9" s="79"/>
    </row>
    <row r="10" spans="1:14" ht="12.75">
      <c r="A10" s="112">
        <v>7</v>
      </c>
      <c r="B10" s="86" t="s">
        <v>114</v>
      </c>
      <c r="C10" s="113"/>
      <c r="D10" s="114" t="s">
        <v>35</v>
      </c>
      <c r="E10" s="68"/>
      <c r="F10" s="66">
        <v>7.75</v>
      </c>
      <c r="G10" s="67">
        <f t="shared" si="0"/>
        <v>7</v>
      </c>
      <c r="H10" s="66">
        <v>7.85</v>
      </c>
      <c r="I10" s="68"/>
      <c r="J10" s="67">
        <v>7</v>
      </c>
      <c r="K10" s="60"/>
      <c r="L10" s="65">
        <v>15.6</v>
      </c>
      <c r="M10" s="98"/>
      <c r="N10" s="79"/>
    </row>
    <row r="11" spans="1:14" ht="12.75">
      <c r="A11" s="112">
        <v>8</v>
      </c>
      <c r="B11" s="105" t="s">
        <v>117</v>
      </c>
      <c r="C11" s="87"/>
      <c r="D11" s="120" t="s">
        <v>90</v>
      </c>
      <c r="E11" s="68"/>
      <c r="F11" s="66">
        <v>7.55</v>
      </c>
      <c r="G11" s="67">
        <f t="shared" si="0"/>
        <v>9</v>
      </c>
      <c r="H11" s="66">
        <v>7.85</v>
      </c>
      <c r="I11" s="60"/>
      <c r="J11" s="61">
        <v>7</v>
      </c>
      <c r="K11" s="60"/>
      <c r="L11" s="65">
        <v>15.399999999999999</v>
      </c>
      <c r="M11" s="98"/>
      <c r="N11" s="79"/>
    </row>
    <row r="12" spans="1:14" ht="12.75">
      <c r="A12" s="112">
        <v>9</v>
      </c>
      <c r="B12" s="105" t="s">
        <v>48</v>
      </c>
      <c r="C12" s="113"/>
      <c r="D12" s="113" t="s">
        <v>49</v>
      </c>
      <c r="E12" s="68" t="e">
        <f>ROUND(RANK(D12,$D$10:$D$15),2)</f>
        <v>#VALUE!</v>
      </c>
      <c r="F12" s="66">
        <v>7.65</v>
      </c>
      <c r="G12" s="67">
        <f t="shared" si="0"/>
        <v>8</v>
      </c>
      <c r="H12" s="66">
        <v>7.35</v>
      </c>
      <c r="I12" s="60"/>
      <c r="J12" s="61">
        <v>10</v>
      </c>
      <c r="K12" s="60"/>
      <c r="L12" s="65">
        <v>15</v>
      </c>
      <c r="M12" s="98"/>
      <c r="N12" s="79"/>
    </row>
    <row r="13" spans="1:14" ht="12.75">
      <c r="A13" s="112">
        <v>10</v>
      </c>
      <c r="B13" s="86" t="s">
        <v>36</v>
      </c>
      <c r="C13" s="87"/>
      <c r="D13" s="88" t="s">
        <v>37</v>
      </c>
      <c r="E13" s="68"/>
      <c r="F13" s="66">
        <v>7.2</v>
      </c>
      <c r="G13" s="67">
        <f t="shared" si="0"/>
        <v>12</v>
      </c>
      <c r="H13" s="66">
        <v>7.6</v>
      </c>
      <c r="I13" s="68"/>
      <c r="J13" s="67">
        <v>9</v>
      </c>
      <c r="K13" s="60"/>
      <c r="L13" s="65">
        <v>14.8</v>
      </c>
      <c r="M13" s="98"/>
      <c r="N13" s="79"/>
    </row>
    <row r="14" spans="1:14" ht="12.75">
      <c r="A14" s="112">
        <v>11</v>
      </c>
      <c r="B14" s="86" t="s">
        <v>118</v>
      </c>
      <c r="C14" s="113"/>
      <c r="D14" s="114" t="s">
        <v>122</v>
      </c>
      <c r="E14" s="68"/>
      <c r="F14" s="66">
        <v>7.5</v>
      </c>
      <c r="G14" s="67">
        <f t="shared" si="0"/>
        <v>10</v>
      </c>
      <c r="H14" s="66">
        <v>6.5</v>
      </c>
      <c r="I14" s="68"/>
      <c r="J14" s="67">
        <v>16</v>
      </c>
      <c r="K14" s="60"/>
      <c r="L14" s="65">
        <v>14</v>
      </c>
      <c r="M14" s="98"/>
      <c r="N14" s="79"/>
    </row>
    <row r="15" spans="1:14" ht="12.75">
      <c r="A15" s="112">
        <v>12</v>
      </c>
      <c r="B15" s="86" t="s">
        <v>119</v>
      </c>
      <c r="C15" s="87"/>
      <c r="D15" s="88" t="s">
        <v>49</v>
      </c>
      <c r="E15" s="68"/>
      <c r="F15" s="66">
        <v>7.3</v>
      </c>
      <c r="G15" s="67">
        <f t="shared" si="0"/>
        <v>11</v>
      </c>
      <c r="H15" s="66">
        <v>6.55</v>
      </c>
      <c r="I15" s="68"/>
      <c r="J15" s="67">
        <v>14</v>
      </c>
      <c r="K15" s="60"/>
      <c r="L15" s="65">
        <v>13.85</v>
      </c>
      <c r="M15" s="98"/>
      <c r="N15" s="79"/>
    </row>
    <row r="16" spans="1:14" ht="12.75">
      <c r="A16" s="112">
        <v>13</v>
      </c>
      <c r="B16" s="105" t="s">
        <v>116</v>
      </c>
      <c r="C16" s="113"/>
      <c r="D16" s="113" t="s">
        <v>106</v>
      </c>
      <c r="E16" s="68" t="e">
        <f>ROUND(RANK(D16,$D$10:$D$15),2)</f>
        <v>#VALUE!</v>
      </c>
      <c r="F16" s="66">
        <v>7.1</v>
      </c>
      <c r="G16" s="67">
        <f t="shared" si="0"/>
        <v>14</v>
      </c>
      <c r="H16" s="66">
        <v>6.7</v>
      </c>
      <c r="I16" s="60"/>
      <c r="J16" s="61">
        <v>12</v>
      </c>
      <c r="K16" s="60"/>
      <c r="L16" s="65">
        <v>13.8</v>
      </c>
      <c r="M16" s="98"/>
      <c r="N16" s="79"/>
    </row>
    <row r="17" spans="1:14" ht="12.75">
      <c r="A17" s="112">
        <v>14</v>
      </c>
      <c r="B17" s="121" t="s">
        <v>161</v>
      </c>
      <c r="C17" s="68"/>
      <c r="D17" s="120" t="s">
        <v>90</v>
      </c>
      <c r="E17" s="68"/>
      <c r="F17" s="66">
        <v>7.1</v>
      </c>
      <c r="G17" s="67">
        <f t="shared" si="0"/>
        <v>14</v>
      </c>
      <c r="H17" s="66">
        <v>6.6</v>
      </c>
      <c r="I17" s="60"/>
      <c r="J17" s="61">
        <v>13</v>
      </c>
      <c r="K17" s="60"/>
      <c r="L17" s="65">
        <v>13.7</v>
      </c>
      <c r="M17" s="98"/>
      <c r="N17" s="79"/>
    </row>
    <row r="18" spans="1:14" ht="12.75">
      <c r="A18" s="112">
        <v>15</v>
      </c>
      <c r="B18" s="86" t="s">
        <v>159</v>
      </c>
      <c r="C18" s="113"/>
      <c r="D18" s="114" t="s">
        <v>30</v>
      </c>
      <c r="E18" s="68"/>
      <c r="F18" s="66">
        <v>7.15</v>
      </c>
      <c r="G18" s="67">
        <f t="shared" si="0"/>
        <v>13</v>
      </c>
      <c r="H18" s="66">
        <v>6.5</v>
      </c>
      <c r="I18" s="68"/>
      <c r="J18" s="67">
        <v>16</v>
      </c>
      <c r="K18" s="60"/>
      <c r="L18" s="65">
        <v>13.65</v>
      </c>
      <c r="M18" s="98"/>
      <c r="N18" s="79"/>
    </row>
    <row r="19" spans="1:14" ht="12.75">
      <c r="A19" s="112">
        <v>16</v>
      </c>
      <c r="B19" s="105" t="s">
        <v>42</v>
      </c>
      <c r="C19" s="87"/>
      <c r="D19" s="120" t="s">
        <v>29</v>
      </c>
      <c r="E19" s="122"/>
      <c r="F19" s="66">
        <v>7.05</v>
      </c>
      <c r="G19" s="67">
        <f t="shared" si="0"/>
        <v>16</v>
      </c>
      <c r="H19" s="66">
        <v>6.4</v>
      </c>
      <c r="I19" s="62"/>
      <c r="J19" s="61">
        <v>18</v>
      </c>
      <c r="K19" s="64"/>
      <c r="L19" s="65">
        <v>13.45</v>
      </c>
      <c r="M19" s="98"/>
      <c r="N19" s="79"/>
    </row>
    <row r="20" spans="1:14" ht="12.75">
      <c r="A20" s="112">
        <v>17</v>
      </c>
      <c r="B20" s="105" t="s">
        <v>120</v>
      </c>
      <c r="C20" s="113"/>
      <c r="D20" s="113" t="s">
        <v>106</v>
      </c>
      <c r="E20" s="68"/>
      <c r="F20" s="66">
        <v>6.6</v>
      </c>
      <c r="G20" s="67">
        <f t="shared" si="0"/>
        <v>17</v>
      </c>
      <c r="H20" s="66">
        <v>6.8</v>
      </c>
      <c r="I20" s="60"/>
      <c r="J20" s="61">
        <v>11</v>
      </c>
      <c r="K20" s="60"/>
      <c r="L20" s="65">
        <v>13.399999999999999</v>
      </c>
      <c r="M20" s="98"/>
      <c r="N20" s="79"/>
    </row>
    <row r="21" spans="1:14" ht="12.75">
      <c r="A21" s="112">
        <v>18</v>
      </c>
      <c r="B21" s="105" t="s">
        <v>115</v>
      </c>
      <c r="C21" s="87"/>
      <c r="D21" s="120" t="s">
        <v>121</v>
      </c>
      <c r="E21" s="68" t="e">
        <f>ROUND(RANK(D21,$D$10:$D$15),2)</f>
        <v>#VALUE!</v>
      </c>
      <c r="F21" s="66">
        <v>6</v>
      </c>
      <c r="G21" s="67">
        <f t="shared" si="0"/>
        <v>19</v>
      </c>
      <c r="H21" s="66">
        <v>6.55</v>
      </c>
      <c r="I21" s="60"/>
      <c r="J21" s="61">
        <v>14</v>
      </c>
      <c r="K21" s="60"/>
      <c r="L21" s="65">
        <v>12.55</v>
      </c>
      <c r="M21" s="98"/>
      <c r="N21" s="79"/>
    </row>
    <row r="22" spans="1:14" ht="13.5" thickBot="1">
      <c r="A22" s="133">
        <v>19</v>
      </c>
      <c r="B22" s="108" t="s">
        <v>41</v>
      </c>
      <c r="C22" s="109"/>
      <c r="D22" s="136" t="s">
        <v>29</v>
      </c>
      <c r="E22" s="132"/>
      <c r="F22" s="54">
        <v>6.3</v>
      </c>
      <c r="G22" s="70">
        <f t="shared" si="0"/>
        <v>18</v>
      </c>
      <c r="H22" s="54">
        <v>5.65</v>
      </c>
      <c r="I22" s="83"/>
      <c r="J22" s="100">
        <v>19</v>
      </c>
      <c r="K22" s="83"/>
      <c r="L22" s="72">
        <v>11.95</v>
      </c>
      <c r="M22" s="98"/>
      <c r="N22" s="79"/>
    </row>
  </sheetData>
  <sheetProtection/>
  <mergeCells count="7">
    <mergeCell ref="A2:A3"/>
    <mergeCell ref="I2:I3"/>
    <mergeCell ref="J2:J3"/>
    <mergeCell ref="L2:L3"/>
    <mergeCell ref="M2:M3"/>
    <mergeCell ref="B2:B3"/>
    <mergeCell ref="D2:D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0"/>
  <sheetViews>
    <sheetView tabSelected="1" zoomScalePageLayoutView="0" workbookViewId="0" topLeftCell="A1">
      <selection activeCell="A22" sqref="A22"/>
    </sheetView>
  </sheetViews>
  <sheetFormatPr defaultColWidth="9.140625" defaultRowHeight="12.75"/>
  <cols>
    <col min="1" max="1" width="7.140625" style="0" customWidth="1"/>
    <col min="2" max="2" width="17.7109375" style="0" customWidth="1"/>
    <col min="3" max="3" width="10.57421875" style="0" hidden="1" customWidth="1"/>
    <col min="4" max="4" width="16.57421875" style="0" customWidth="1"/>
    <col min="5" max="5" width="7.57421875" style="0" hidden="1" customWidth="1"/>
    <col min="6" max="6" width="9.00390625" style="0" customWidth="1"/>
    <col min="7" max="7" width="7.7109375" style="0" hidden="1" customWidth="1"/>
    <col min="9" max="9" width="6.7109375" style="0" hidden="1" customWidth="1"/>
    <col min="10" max="10" width="0" style="0" hidden="1" customWidth="1"/>
    <col min="11" max="11" width="11.28125" style="0" hidden="1" customWidth="1"/>
    <col min="12" max="12" width="7.8515625" style="0" customWidth="1"/>
    <col min="13" max="13" width="7.421875" style="0" hidden="1" customWidth="1"/>
    <col min="14" max="14" width="9.140625" style="0" hidden="1" customWidth="1"/>
  </cols>
  <sheetData>
    <row r="1" spans="1:16" ht="27.75" customHeight="1" thickBot="1">
      <c r="A1" s="53" t="s">
        <v>18</v>
      </c>
      <c r="B1" s="52"/>
      <c r="C1" s="48"/>
      <c r="D1" s="47" t="s">
        <v>143</v>
      </c>
      <c r="E1" s="44" t="s">
        <v>15</v>
      </c>
      <c r="F1" s="49"/>
      <c r="G1" s="48"/>
      <c r="H1" s="48"/>
      <c r="I1" s="48"/>
      <c r="J1" s="48"/>
      <c r="K1" s="51"/>
      <c r="L1" s="99"/>
      <c r="M1" s="51"/>
      <c r="N1" s="45"/>
      <c r="O1" s="46"/>
      <c r="P1" s="46"/>
    </row>
    <row r="2" spans="1:14" ht="16.5" customHeight="1" thickBot="1">
      <c r="A2" s="140" t="s">
        <v>4</v>
      </c>
      <c r="B2" s="146" t="s">
        <v>20</v>
      </c>
      <c r="C2" s="58"/>
      <c r="D2" s="146" t="s">
        <v>1</v>
      </c>
      <c r="E2" s="55"/>
      <c r="F2" s="95" t="s">
        <v>69</v>
      </c>
      <c r="G2" s="96"/>
      <c r="H2" s="95" t="s">
        <v>68</v>
      </c>
      <c r="I2" s="148" t="s">
        <v>16</v>
      </c>
      <c r="J2" s="146" t="s">
        <v>4</v>
      </c>
      <c r="K2" s="63"/>
      <c r="L2" s="142" t="s">
        <v>17</v>
      </c>
      <c r="M2" s="144"/>
      <c r="N2" s="73"/>
    </row>
    <row r="3" spans="1:14" ht="17.25" customHeight="1" thickBot="1">
      <c r="A3" s="141"/>
      <c r="B3" s="150"/>
      <c r="C3" s="59"/>
      <c r="D3" s="150"/>
      <c r="E3" s="56"/>
      <c r="F3" s="50" t="s">
        <v>7</v>
      </c>
      <c r="G3" s="80" t="s">
        <v>4</v>
      </c>
      <c r="H3" s="50" t="s">
        <v>6</v>
      </c>
      <c r="I3" s="149"/>
      <c r="J3" s="150"/>
      <c r="K3" s="56"/>
      <c r="L3" s="143"/>
      <c r="M3" s="145"/>
      <c r="N3" s="74"/>
    </row>
    <row r="4" spans="1:15" ht="12.75">
      <c r="A4" s="119">
        <v>1</v>
      </c>
      <c r="B4" s="102" t="s">
        <v>130</v>
      </c>
      <c r="C4" s="113"/>
      <c r="D4" s="114" t="s">
        <v>105</v>
      </c>
      <c r="E4" s="68"/>
      <c r="F4" s="90">
        <v>8.05</v>
      </c>
      <c r="G4" s="91">
        <f aca="true" t="shared" si="0" ref="G4:G20">ROUND(RANK(F4,$F$4:$F$61),2)</f>
        <v>1</v>
      </c>
      <c r="H4" s="90">
        <v>7.75</v>
      </c>
      <c r="I4" s="68"/>
      <c r="J4" s="91">
        <v>1</v>
      </c>
      <c r="K4" s="60"/>
      <c r="L4" s="71">
        <v>15.8</v>
      </c>
      <c r="M4" s="97"/>
      <c r="N4" s="78"/>
      <c r="O4" s="85"/>
    </row>
    <row r="5" spans="1:14" ht="12.75">
      <c r="A5" s="112">
        <v>2</v>
      </c>
      <c r="B5" s="115" t="s">
        <v>58</v>
      </c>
      <c r="C5" s="117"/>
      <c r="D5" s="118" t="s">
        <v>23</v>
      </c>
      <c r="E5" s="68"/>
      <c r="F5" s="66">
        <v>7.8</v>
      </c>
      <c r="G5" s="67">
        <f t="shared" si="0"/>
        <v>3</v>
      </c>
      <c r="H5" s="66">
        <v>7.75</v>
      </c>
      <c r="I5" s="60"/>
      <c r="J5" s="61">
        <v>1</v>
      </c>
      <c r="K5" s="60"/>
      <c r="L5" s="65">
        <v>15.55</v>
      </c>
      <c r="M5" s="98"/>
      <c r="N5" s="79"/>
    </row>
    <row r="6" spans="1:14" ht="12.75">
      <c r="A6" s="112">
        <v>3</v>
      </c>
      <c r="B6" s="86" t="s">
        <v>63</v>
      </c>
      <c r="C6" s="113"/>
      <c r="D6" s="114" t="s">
        <v>29</v>
      </c>
      <c r="E6" s="68" t="e">
        <f>ROUND(RANK(D6,$D$9:$D$13),2)</f>
        <v>#VALUE!</v>
      </c>
      <c r="F6" s="66">
        <v>7.9</v>
      </c>
      <c r="G6" s="67">
        <f t="shared" si="0"/>
        <v>2</v>
      </c>
      <c r="H6" s="66">
        <v>7.6</v>
      </c>
      <c r="I6" s="68"/>
      <c r="J6" s="67">
        <v>4</v>
      </c>
      <c r="K6" s="60"/>
      <c r="L6" s="65">
        <v>15.5</v>
      </c>
      <c r="M6" s="98"/>
      <c r="N6" s="79"/>
    </row>
    <row r="7" spans="1:14" ht="12.75">
      <c r="A7" s="112">
        <v>4</v>
      </c>
      <c r="B7" s="86" t="s">
        <v>59</v>
      </c>
      <c r="C7" s="87"/>
      <c r="D7" s="88" t="s">
        <v>23</v>
      </c>
      <c r="E7" s="68" t="e">
        <f>ROUND(RANK(D7,$D$9:$D$13),2)</f>
        <v>#VALUE!</v>
      </c>
      <c r="F7" s="66">
        <v>7.6</v>
      </c>
      <c r="G7" s="67">
        <f t="shared" si="0"/>
        <v>4</v>
      </c>
      <c r="H7" s="66">
        <v>7.7</v>
      </c>
      <c r="I7" s="68"/>
      <c r="J7" s="67">
        <v>3</v>
      </c>
      <c r="K7" s="60"/>
      <c r="L7" s="65">
        <v>15.3</v>
      </c>
      <c r="M7" s="98"/>
      <c r="N7" s="79"/>
    </row>
    <row r="8" spans="1:14" ht="12.75">
      <c r="A8" s="112">
        <v>5</v>
      </c>
      <c r="B8" s="115" t="s">
        <v>131</v>
      </c>
      <c r="C8" s="116"/>
      <c r="D8" s="116" t="s">
        <v>121</v>
      </c>
      <c r="E8" s="68"/>
      <c r="F8" s="66">
        <v>7.6</v>
      </c>
      <c r="G8" s="67">
        <f t="shared" si="0"/>
        <v>4</v>
      </c>
      <c r="H8" s="66">
        <v>7.3</v>
      </c>
      <c r="I8" s="60"/>
      <c r="J8" s="61">
        <v>6</v>
      </c>
      <c r="K8" s="60"/>
      <c r="L8" s="65">
        <v>14.899999999999999</v>
      </c>
      <c r="M8" s="98"/>
      <c r="N8" s="79"/>
    </row>
    <row r="9" spans="1:14" ht="12.75">
      <c r="A9" s="112">
        <v>6</v>
      </c>
      <c r="B9" s="86" t="s">
        <v>62</v>
      </c>
      <c r="C9" s="113"/>
      <c r="D9" s="114" t="s">
        <v>55</v>
      </c>
      <c r="E9" s="68"/>
      <c r="F9" s="66">
        <v>7.35</v>
      </c>
      <c r="G9" s="67">
        <f t="shared" si="0"/>
        <v>6</v>
      </c>
      <c r="H9" s="66">
        <v>7.3</v>
      </c>
      <c r="I9" s="68"/>
      <c r="J9" s="67">
        <v>6</v>
      </c>
      <c r="K9" s="60"/>
      <c r="L9" s="65">
        <v>14.649999999999999</v>
      </c>
      <c r="M9" s="98"/>
      <c r="N9" s="79"/>
    </row>
    <row r="10" spans="1:14" ht="12.75">
      <c r="A10" s="112">
        <v>7</v>
      </c>
      <c r="B10" s="115" t="s">
        <v>123</v>
      </c>
      <c r="C10" s="117"/>
      <c r="D10" s="118" t="s">
        <v>37</v>
      </c>
      <c r="E10" s="122"/>
      <c r="F10" s="66">
        <v>7.25</v>
      </c>
      <c r="G10" s="67">
        <f t="shared" si="0"/>
        <v>7</v>
      </c>
      <c r="H10" s="66">
        <v>7.3</v>
      </c>
      <c r="I10" s="62"/>
      <c r="J10" s="61">
        <v>6</v>
      </c>
      <c r="K10" s="64"/>
      <c r="L10" s="65">
        <v>14.55</v>
      </c>
      <c r="M10" s="98"/>
      <c r="N10" s="79"/>
    </row>
    <row r="11" spans="1:15" ht="12.75">
      <c r="A11" s="112">
        <v>8</v>
      </c>
      <c r="B11" s="115" t="s">
        <v>127</v>
      </c>
      <c r="C11" s="116"/>
      <c r="D11" s="116" t="s">
        <v>105</v>
      </c>
      <c r="E11" s="68" t="e">
        <f>ROUND(RANK(D11,$D$9:$D$13),2)</f>
        <v>#VALUE!</v>
      </c>
      <c r="F11" s="66">
        <v>7.1</v>
      </c>
      <c r="G11" s="67">
        <f t="shared" si="0"/>
        <v>8</v>
      </c>
      <c r="H11" s="66">
        <v>7.3</v>
      </c>
      <c r="I11" s="60"/>
      <c r="J11" s="61">
        <v>6</v>
      </c>
      <c r="K11" s="60"/>
      <c r="L11" s="65">
        <v>14.399999999999999</v>
      </c>
      <c r="M11" s="98"/>
      <c r="N11" s="79"/>
      <c r="O11" s="85"/>
    </row>
    <row r="12" spans="1:14" ht="12.75">
      <c r="A12" s="112">
        <v>9</v>
      </c>
      <c r="B12" s="86" t="s">
        <v>125</v>
      </c>
      <c r="C12" s="87"/>
      <c r="D12" s="88" t="s">
        <v>105</v>
      </c>
      <c r="E12" s="68"/>
      <c r="F12" s="66">
        <v>7.1</v>
      </c>
      <c r="G12" s="67">
        <f t="shared" si="0"/>
        <v>8</v>
      </c>
      <c r="H12" s="66">
        <v>6.8</v>
      </c>
      <c r="I12" s="68"/>
      <c r="J12" s="67">
        <v>10</v>
      </c>
      <c r="K12" s="60"/>
      <c r="L12" s="65">
        <v>13.899999999999999</v>
      </c>
      <c r="M12" s="98"/>
      <c r="N12" s="79"/>
    </row>
    <row r="13" spans="1:14" ht="12.75">
      <c r="A13" s="112">
        <v>10</v>
      </c>
      <c r="B13" s="115" t="s">
        <v>129</v>
      </c>
      <c r="C13" s="116"/>
      <c r="D13" s="116" t="s">
        <v>105</v>
      </c>
      <c r="E13" s="68"/>
      <c r="F13" s="66">
        <v>6</v>
      </c>
      <c r="G13" s="67">
        <f t="shared" si="0"/>
        <v>13</v>
      </c>
      <c r="H13" s="66">
        <v>7.6</v>
      </c>
      <c r="I13" s="60"/>
      <c r="J13" s="61">
        <v>4</v>
      </c>
      <c r="K13" s="60"/>
      <c r="L13" s="65">
        <v>13.6</v>
      </c>
      <c r="M13" s="98"/>
      <c r="N13" s="79"/>
    </row>
    <row r="14" spans="1:14" ht="12.75">
      <c r="A14" s="112">
        <v>11</v>
      </c>
      <c r="B14" s="115" t="s">
        <v>126</v>
      </c>
      <c r="C14" s="116"/>
      <c r="D14" s="116" t="s">
        <v>106</v>
      </c>
      <c r="E14" s="68" t="e">
        <f>ROUND(RANK(D14,$D$9:$D$13),2)</f>
        <v>#VALUE!</v>
      </c>
      <c r="F14" s="66">
        <v>6.75</v>
      </c>
      <c r="G14" s="67">
        <f t="shared" si="0"/>
        <v>10</v>
      </c>
      <c r="H14" s="66">
        <v>6.7</v>
      </c>
      <c r="I14" s="60"/>
      <c r="J14" s="61">
        <v>11</v>
      </c>
      <c r="K14" s="60"/>
      <c r="L14" s="65">
        <v>13.45</v>
      </c>
      <c r="M14" s="98"/>
      <c r="N14" s="79"/>
    </row>
    <row r="15" spans="1:14" ht="12.75">
      <c r="A15" s="112">
        <v>12</v>
      </c>
      <c r="B15" s="115" t="s">
        <v>56</v>
      </c>
      <c r="C15" s="116"/>
      <c r="D15" s="116" t="s">
        <v>22</v>
      </c>
      <c r="E15" s="68"/>
      <c r="F15" s="66">
        <v>6.4</v>
      </c>
      <c r="G15" s="67">
        <f t="shared" si="0"/>
        <v>11</v>
      </c>
      <c r="H15" s="66">
        <v>6.3</v>
      </c>
      <c r="I15" s="60"/>
      <c r="J15" s="61">
        <v>12</v>
      </c>
      <c r="K15" s="60"/>
      <c r="L15" s="65">
        <v>12.7</v>
      </c>
      <c r="M15" s="98"/>
      <c r="N15" s="79"/>
    </row>
    <row r="16" spans="1:15" ht="12.75">
      <c r="A16" s="112">
        <v>13</v>
      </c>
      <c r="B16" s="115" t="s">
        <v>124</v>
      </c>
      <c r="C16" s="117"/>
      <c r="D16" s="118" t="s">
        <v>29</v>
      </c>
      <c r="E16" s="68"/>
      <c r="F16" s="66">
        <v>6.25</v>
      </c>
      <c r="G16" s="67">
        <f t="shared" si="0"/>
        <v>12</v>
      </c>
      <c r="H16" s="66">
        <v>6.05</v>
      </c>
      <c r="I16" s="60"/>
      <c r="J16" s="61">
        <v>14</v>
      </c>
      <c r="K16" s="60"/>
      <c r="L16" s="65">
        <v>12.3</v>
      </c>
      <c r="M16" s="98"/>
      <c r="N16" s="79"/>
      <c r="O16" s="85"/>
    </row>
    <row r="17" spans="1:14" ht="12.75">
      <c r="A17" s="112">
        <v>14</v>
      </c>
      <c r="B17" s="115" t="s">
        <v>128</v>
      </c>
      <c r="C17" s="116"/>
      <c r="D17" s="116" t="s">
        <v>121</v>
      </c>
      <c r="E17" s="68" t="e">
        <f>ROUND(RANK(D17,$D$9:$D$13),2)</f>
        <v>#VALUE!</v>
      </c>
      <c r="F17" s="66">
        <v>6</v>
      </c>
      <c r="G17" s="67">
        <f t="shared" si="0"/>
        <v>13</v>
      </c>
      <c r="H17" s="66">
        <v>6.25</v>
      </c>
      <c r="I17" s="60"/>
      <c r="J17" s="61">
        <v>13</v>
      </c>
      <c r="K17" s="60"/>
      <c r="L17" s="65">
        <v>12.25</v>
      </c>
      <c r="M17" s="98"/>
      <c r="N17" s="79"/>
    </row>
    <row r="18" spans="1:12" ht="12.75">
      <c r="A18" s="112">
        <v>15</v>
      </c>
      <c r="B18" s="115" t="s">
        <v>178</v>
      </c>
      <c r="C18" s="60"/>
      <c r="D18" s="117" t="s">
        <v>32</v>
      </c>
      <c r="E18" s="60"/>
      <c r="F18" s="66">
        <v>0</v>
      </c>
      <c r="G18" s="67">
        <f t="shared" si="0"/>
        <v>15</v>
      </c>
      <c r="H18" s="66">
        <v>0</v>
      </c>
      <c r="I18" s="60"/>
      <c r="J18" s="60"/>
      <c r="K18" s="60"/>
      <c r="L18" s="65">
        <v>0</v>
      </c>
    </row>
    <row r="19" spans="1:12" ht="12.75">
      <c r="A19" s="112">
        <v>15</v>
      </c>
      <c r="B19" s="115" t="s">
        <v>179</v>
      </c>
      <c r="C19" s="60"/>
      <c r="D19" s="117" t="s">
        <v>106</v>
      </c>
      <c r="E19" s="60"/>
      <c r="F19" s="66">
        <v>0</v>
      </c>
      <c r="G19" s="67">
        <f t="shared" si="0"/>
        <v>15</v>
      </c>
      <c r="H19" s="66">
        <v>0</v>
      </c>
      <c r="I19" s="60"/>
      <c r="J19" s="60"/>
      <c r="K19" s="60"/>
      <c r="L19" s="65">
        <v>0</v>
      </c>
    </row>
    <row r="20" spans="1:12" ht="13.5" thickBot="1">
      <c r="A20" s="133">
        <v>15</v>
      </c>
      <c r="B20" s="134" t="s">
        <v>180</v>
      </c>
      <c r="C20" s="83"/>
      <c r="D20" s="135" t="s">
        <v>121</v>
      </c>
      <c r="E20" s="83"/>
      <c r="F20" s="54">
        <v>0</v>
      </c>
      <c r="G20" s="70">
        <f t="shared" si="0"/>
        <v>15</v>
      </c>
      <c r="H20" s="54">
        <v>0</v>
      </c>
      <c r="I20" s="83"/>
      <c r="J20" s="83"/>
      <c r="K20" s="83"/>
      <c r="L20" s="72">
        <v>0</v>
      </c>
    </row>
  </sheetData>
  <sheetProtection/>
  <mergeCells count="7">
    <mergeCell ref="M2:M3"/>
    <mergeCell ref="A2:A3"/>
    <mergeCell ref="B2:B3"/>
    <mergeCell ref="D2:D3"/>
    <mergeCell ref="J2:J3"/>
    <mergeCell ref="I2:I3"/>
    <mergeCell ref="L2:L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1"/>
  <sheetViews>
    <sheetView zoomScalePageLayoutView="0" workbookViewId="0" topLeftCell="A1">
      <selection activeCell="F29" sqref="F29"/>
    </sheetView>
  </sheetViews>
  <sheetFormatPr defaultColWidth="9.140625" defaultRowHeight="12.75"/>
  <cols>
    <col min="1" max="1" width="7.00390625" style="0" customWidth="1"/>
    <col min="2" max="2" width="17.7109375" style="0" customWidth="1"/>
    <col min="3" max="3" width="10.57421875" style="0" hidden="1" customWidth="1"/>
    <col min="4" max="4" width="17.140625" style="0" customWidth="1"/>
    <col min="5" max="5" width="7.57421875" style="0" hidden="1" customWidth="1"/>
    <col min="6" max="6" width="6.421875" style="2" customWidth="1"/>
    <col min="7" max="7" width="9.00390625" style="0" customWidth="1"/>
    <col min="8" max="8" width="7.7109375" style="0" hidden="1" customWidth="1"/>
    <col min="10" max="10" width="6.7109375" style="0" hidden="1" customWidth="1"/>
    <col min="11" max="11" width="8.8515625" style="0" hidden="1" customWidth="1"/>
    <col min="12" max="12" width="11.28125" style="0" hidden="1" customWidth="1"/>
    <col min="13" max="13" width="7.8515625" style="0" customWidth="1"/>
    <col min="14" max="14" width="7.421875" style="0" hidden="1" customWidth="1"/>
    <col min="15" max="15" width="8.8515625" style="0" hidden="1" customWidth="1"/>
  </cols>
  <sheetData>
    <row r="1" spans="1:17" ht="27.75" customHeight="1" thickBot="1">
      <c r="A1" s="53" t="s">
        <v>19</v>
      </c>
      <c r="B1" s="52"/>
      <c r="C1" s="48"/>
      <c r="D1" s="47" t="s">
        <v>143</v>
      </c>
      <c r="E1" s="44" t="s">
        <v>15</v>
      </c>
      <c r="F1" s="48"/>
      <c r="G1" s="49"/>
      <c r="H1" s="48"/>
      <c r="I1" s="48"/>
      <c r="J1" s="48"/>
      <c r="K1" s="48"/>
      <c r="L1" s="51"/>
      <c r="M1" s="99"/>
      <c r="N1" s="51"/>
      <c r="O1" s="45"/>
      <c r="P1" s="46"/>
      <c r="Q1" s="46"/>
    </row>
    <row r="2" spans="1:15" ht="16.5" customHeight="1" thickBot="1">
      <c r="A2" s="140" t="s">
        <v>4</v>
      </c>
      <c r="B2" s="146" t="s">
        <v>20</v>
      </c>
      <c r="C2" s="58"/>
      <c r="D2" s="146" t="s">
        <v>1</v>
      </c>
      <c r="E2" s="55"/>
      <c r="F2" s="151" t="s">
        <v>67</v>
      </c>
      <c r="G2" s="151"/>
      <c r="H2" s="96"/>
      <c r="I2" s="95" t="s">
        <v>68</v>
      </c>
      <c r="J2" s="148" t="s">
        <v>16</v>
      </c>
      <c r="K2" s="146" t="s">
        <v>4</v>
      </c>
      <c r="L2" s="63"/>
      <c r="M2" s="142" t="s">
        <v>17</v>
      </c>
      <c r="N2" s="144"/>
      <c r="O2" s="73"/>
    </row>
    <row r="3" spans="1:15" ht="17.25" customHeight="1" thickBot="1">
      <c r="A3" s="141"/>
      <c r="B3" s="150"/>
      <c r="C3" s="59"/>
      <c r="D3" s="150"/>
      <c r="E3" s="56"/>
      <c r="F3" s="57" t="s">
        <v>16</v>
      </c>
      <c r="G3" s="50" t="s">
        <v>7</v>
      </c>
      <c r="H3" s="80" t="s">
        <v>4</v>
      </c>
      <c r="I3" s="50" t="s">
        <v>6</v>
      </c>
      <c r="J3" s="149"/>
      <c r="K3" s="150"/>
      <c r="L3" s="56"/>
      <c r="M3" s="143"/>
      <c r="N3" s="145"/>
      <c r="O3" s="74"/>
    </row>
    <row r="4" spans="1:15" ht="12.75">
      <c r="A4" s="119">
        <v>1</v>
      </c>
      <c r="B4" s="102" t="s">
        <v>137</v>
      </c>
      <c r="C4" s="113"/>
      <c r="D4" s="114" t="s">
        <v>23</v>
      </c>
      <c r="E4" s="68" t="e">
        <f>ROUND(RANK(D4,$D$10:$D$15),2)</f>
        <v>#VALUE!</v>
      </c>
      <c r="F4" s="92"/>
      <c r="G4" s="90">
        <v>7.7</v>
      </c>
      <c r="H4" s="91">
        <f aca="true" t="shared" si="0" ref="H4:H21">ROUND(RANK(G4,$G$4:$G$67),2)</f>
        <v>2</v>
      </c>
      <c r="I4" s="90">
        <v>7.85</v>
      </c>
      <c r="J4" s="68"/>
      <c r="K4" s="91">
        <v>1</v>
      </c>
      <c r="L4" s="60"/>
      <c r="M4" s="71">
        <v>15.55</v>
      </c>
      <c r="N4" s="97"/>
      <c r="O4" s="78"/>
    </row>
    <row r="5" spans="1:15" ht="12.75">
      <c r="A5" s="112">
        <v>2</v>
      </c>
      <c r="B5" s="86" t="s">
        <v>66</v>
      </c>
      <c r="C5" s="87"/>
      <c r="D5" s="88" t="s">
        <v>37</v>
      </c>
      <c r="E5" s="68"/>
      <c r="F5" s="89"/>
      <c r="G5" s="66">
        <v>7.75</v>
      </c>
      <c r="H5" s="67">
        <f t="shared" si="0"/>
        <v>1</v>
      </c>
      <c r="I5" s="66">
        <v>7.75</v>
      </c>
      <c r="J5" s="68"/>
      <c r="K5" s="67">
        <v>3</v>
      </c>
      <c r="L5" s="60"/>
      <c r="M5" s="65">
        <v>15.5</v>
      </c>
      <c r="N5" s="98"/>
      <c r="O5" s="79"/>
    </row>
    <row r="6" spans="1:15" ht="12.75">
      <c r="A6" s="112">
        <v>3</v>
      </c>
      <c r="B6" s="105" t="s">
        <v>134</v>
      </c>
      <c r="C6" s="113"/>
      <c r="D6" s="113" t="s">
        <v>105</v>
      </c>
      <c r="E6" s="68"/>
      <c r="F6" s="75"/>
      <c r="G6" s="66">
        <v>7.55</v>
      </c>
      <c r="H6" s="67">
        <f t="shared" si="0"/>
        <v>4</v>
      </c>
      <c r="I6" s="66">
        <v>7.7</v>
      </c>
      <c r="J6" s="60"/>
      <c r="K6" s="61">
        <v>4</v>
      </c>
      <c r="L6" s="60"/>
      <c r="M6" s="65">
        <v>15.25</v>
      </c>
      <c r="N6" s="98"/>
      <c r="O6" s="79"/>
    </row>
    <row r="7" spans="1:15" ht="12.75">
      <c r="A7" s="112">
        <v>4</v>
      </c>
      <c r="B7" s="105" t="s">
        <v>135</v>
      </c>
      <c r="C7" s="87"/>
      <c r="D7" s="120" t="s">
        <v>122</v>
      </c>
      <c r="E7" s="68" t="e">
        <f>ROUND(RANK(D7,$D$10:$D$15),2)</f>
        <v>#VALUE!</v>
      </c>
      <c r="F7" s="92"/>
      <c r="G7" s="66">
        <v>7.65</v>
      </c>
      <c r="H7" s="67">
        <f t="shared" si="0"/>
        <v>3</v>
      </c>
      <c r="I7" s="66">
        <v>7.45</v>
      </c>
      <c r="J7" s="60"/>
      <c r="K7" s="61">
        <v>5</v>
      </c>
      <c r="L7" s="60"/>
      <c r="M7" s="65">
        <v>15.100000000000001</v>
      </c>
      <c r="N7" s="98"/>
      <c r="O7" s="79"/>
    </row>
    <row r="8" spans="1:15" ht="12.75">
      <c r="A8" s="112">
        <v>5</v>
      </c>
      <c r="B8" s="86" t="s">
        <v>60</v>
      </c>
      <c r="C8" s="113"/>
      <c r="D8" s="114" t="s">
        <v>23</v>
      </c>
      <c r="E8" s="68"/>
      <c r="F8" s="75"/>
      <c r="G8" s="66">
        <v>7.35</v>
      </c>
      <c r="H8" s="67">
        <f t="shared" si="0"/>
        <v>6</v>
      </c>
      <c r="I8" s="66">
        <v>7.35</v>
      </c>
      <c r="J8" s="68"/>
      <c r="K8" s="67">
        <v>6</v>
      </c>
      <c r="L8" s="60"/>
      <c r="M8" s="65">
        <v>14.7</v>
      </c>
      <c r="N8" s="98"/>
      <c r="O8" s="79"/>
    </row>
    <row r="9" spans="1:15" ht="12.75">
      <c r="A9" s="112">
        <v>6</v>
      </c>
      <c r="B9" s="105" t="s">
        <v>139</v>
      </c>
      <c r="C9" s="87"/>
      <c r="D9" s="120" t="s">
        <v>122</v>
      </c>
      <c r="E9" s="68"/>
      <c r="F9" s="75"/>
      <c r="G9" s="66">
        <v>7.45</v>
      </c>
      <c r="H9" s="67">
        <f t="shared" si="0"/>
        <v>5</v>
      </c>
      <c r="I9" s="66">
        <v>7.1</v>
      </c>
      <c r="J9" s="60"/>
      <c r="K9" s="61">
        <v>8</v>
      </c>
      <c r="L9" s="60"/>
      <c r="M9" s="65">
        <v>14.55</v>
      </c>
      <c r="N9" s="98"/>
      <c r="O9" s="79"/>
    </row>
    <row r="10" spans="1:15" ht="12.75">
      <c r="A10" s="112">
        <v>7</v>
      </c>
      <c r="B10" s="86" t="s">
        <v>133</v>
      </c>
      <c r="C10" s="113"/>
      <c r="D10" s="114" t="s">
        <v>106</v>
      </c>
      <c r="E10" s="68"/>
      <c r="F10" s="75"/>
      <c r="G10" s="66">
        <v>6.55</v>
      </c>
      <c r="H10" s="67">
        <f t="shared" si="0"/>
        <v>16</v>
      </c>
      <c r="I10" s="66">
        <v>7.8</v>
      </c>
      <c r="J10" s="68"/>
      <c r="K10" s="67">
        <v>2</v>
      </c>
      <c r="L10" s="60"/>
      <c r="M10" s="65">
        <v>14.35</v>
      </c>
      <c r="N10" s="98"/>
      <c r="O10" s="79"/>
    </row>
    <row r="11" spans="1:15" ht="12.75">
      <c r="A11" s="112">
        <v>8</v>
      </c>
      <c r="B11" s="105" t="s">
        <v>138</v>
      </c>
      <c r="C11" s="87"/>
      <c r="D11" s="120" t="s">
        <v>105</v>
      </c>
      <c r="E11" s="68" t="e">
        <f>ROUND(RANK(D11,$D$10:$D$15),2)</f>
        <v>#VALUE!</v>
      </c>
      <c r="F11" s="75"/>
      <c r="G11" s="66">
        <v>7</v>
      </c>
      <c r="H11" s="67">
        <f t="shared" si="0"/>
        <v>10</v>
      </c>
      <c r="I11" s="66">
        <v>7.3</v>
      </c>
      <c r="J11" s="60"/>
      <c r="K11" s="61">
        <v>7</v>
      </c>
      <c r="L11" s="60"/>
      <c r="M11" s="65">
        <v>14.3</v>
      </c>
      <c r="N11" s="98"/>
      <c r="O11" s="79"/>
    </row>
    <row r="12" spans="1:15" ht="12.75">
      <c r="A12" s="112">
        <v>9</v>
      </c>
      <c r="B12" s="86" t="s">
        <v>83</v>
      </c>
      <c r="C12" s="113"/>
      <c r="D12" s="114" t="s">
        <v>106</v>
      </c>
      <c r="E12" s="68"/>
      <c r="F12" s="75"/>
      <c r="G12" s="66">
        <v>7</v>
      </c>
      <c r="H12" s="67">
        <f t="shared" si="0"/>
        <v>10</v>
      </c>
      <c r="I12" s="66">
        <v>7.1</v>
      </c>
      <c r="J12" s="68"/>
      <c r="K12" s="67">
        <v>8</v>
      </c>
      <c r="L12" s="60"/>
      <c r="M12" s="65">
        <v>14.1</v>
      </c>
      <c r="N12" s="98"/>
      <c r="O12" s="79"/>
    </row>
    <row r="13" spans="1:15" ht="12.75">
      <c r="A13" s="112">
        <v>10</v>
      </c>
      <c r="B13" s="86" t="s">
        <v>64</v>
      </c>
      <c r="C13" s="87"/>
      <c r="D13" s="88" t="s">
        <v>32</v>
      </c>
      <c r="E13" s="68" t="e">
        <f>ROUND(RANK(D13,$D$10:$D$15),2)</f>
        <v>#VALUE!</v>
      </c>
      <c r="F13" s="75"/>
      <c r="G13" s="66">
        <v>7.2</v>
      </c>
      <c r="H13" s="67">
        <f t="shared" si="0"/>
        <v>8</v>
      </c>
      <c r="I13" s="66">
        <v>6.7</v>
      </c>
      <c r="J13" s="68"/>
      <c r="K13" s="67">
        <v>12</v>
      </c>
      <c r="L13" s="60"/>
      <c r="M13" s="65">
        <v>13.9</v>
      </c>
      <c r="N13" s="98"/>
      <c r="O13" s="79"/>
    </row>
    <row r="14" spans="1:15" ht="12.75">
      <c r="A14" s="112">
        <v>11</v>
      </c>
      <c r="B14" s="105" t="s">
        <v>140</v>
      </c>
      <c r="C14" s="113"/>
      <c r="D14" s="113" t="s">
        <v>122</v>
      </c>
      <c r="E14" s="68"/>
      <c r="F14" s="75"/>
      <c r="G14" s="66">
        <v>7.35</v>
      </c>
      <c r="H14" s="67">
        <f t="shared" si="0"/>
        <v>6</v>
      </c>
      <c r="I14" s="66">
        <v>6.55</v>
      </c>
      <c r="J14" s="60"/>
      <c r="K14" s="61">
        <v>13</v>
      </c>
      <c r="L14" s="60"/>
      <c r="M14" s="65">
        <v>13.899999999999999</v>
      </c>
      <c r="N14" s="98"/>
      <c r="O14" s="79"/>
    </row>
    <row r="15" spans="1:15" ht="12.75">
      <c r="A15" s="112">
        <v>12</v>
      </c>
      <c r="B15" s="105" t="s">
        <v>65</v>
      </c>
      <c r="C15" s="87"/>
      <c r="D15" s="120" t="s">
        <v>22</v>
      </c>
      <c r="E15" s="68"/>
      <c r="F15" s="75"/>
      <c r="G15" s="66">
        <v>7.1</v>
      </c>
      <c r="H15" s="67">
        <f t="shared" si="0"/>
        <v>9</v>
      </c>
      <c r="I15" s="66">
        <v>6.75</v>
      </c>
      <c r="J15" s="60"/>
      <c r="K15" s="61">
        <v>11</v>
      </c>
      <c r="L15" s="60"/>
      <c r="M15" s="65">
        <v>13.85</v>
      </c>
      <c r="N15" s="98"/>
      <c r="O15" s="79"/>
    </row>
    <row r="16" spans="1:15" ht="12.75">
      <c r="A16" s="112">
        <v>13</v>
      </c>
      <c r="B16" s="86" t="s">
        <v>61</v>
      </c>
      <c r="C16" s="113"/>
      <c r="D16" s="114" t="s">
        <v>55</v>
      </c>
      <c r="E16" s="68" t="e">
        <f>ROUND(RANK(D16,$D$10:$D$15),2)</f>
        <v>#VALUE!</v>
      </c>
      <c r="F16" s="75"/>
      <c r="G16" s="66">
        <v>6.85</v>
      </c>
      <c r="H16" s="67">
        <f t="shared" si="0"/>
        <v>15</v>
      </c>
      <c r="I16" s="66">
        <v>6.9</v>
      </c>
      <c r="J16" s="68"/>
      <c r="K16" s="67">
        <v>10</v>
      </c>
      <c r="L16" s="60"/>
      <c r="M16" s="65">
        <v>13.75</v>
      </c>
      <c r="N16" s="98"/>
      <c r="O16" s="79"/>
    </row>
    <row r="17" spans="1:15" ht="12.75">
      <c r="A17" s="112">
        <v>14</v>
      </c>
      <c r="B17" s="86" t="s">
        <v>163</v>
      </c>
      <c r="C17" s="87"/>
      <c r="D17" s="88" t="s">
        <v>32</v>
      </c>
      <c r="E17" s="68"/>
      <c r="F17" s="75"/>
      <c r="G17" s="66">
        <v>7</v>
      </c>
      <c r="H17" s="67">
        <f t="shared" si="0"/>
        <v>10</v>
      </c>
      <c r="I17" s="66">
        <v>6.4</v>
      </c>
      <c r="J17" s="68"/>
      <c r="K17" s="67">
        <v>14</v>
      </c>
      <c r="L17" s="60"/>
      <c r="M17" s="65">
        <v>13.4</v>
      </c>
      <c r="N17" s="98"/>
      <c r="O17" s="79"/>
    </row>
    <row r="18" spans="1:15" ht="12.75">
      <c r="A18" s="112">
        <v>15</v>
      </c>
      <c r="B18" s="86" t="s">
        <v>141</v>
      </c>
      <c r="C18" s="113"/>
      <c r="D18" s="114" t="s">
        <v>32</v>
      </c>
      <c r="E18" s="68"/>
      <c r="F18" s="75"/>
      <c r="G18" s="66">
        <v>6.95</v>
      </c>
      <c r="H18" s="67">
        <f t="shared" si="0"/>
        <v>14</v>
      </c>
      <c r="I18" s="66">
        <v>6.35</v>
      </c>
      <c r="J18" s="68"/>
      <c r="K18" s="67">
        <v>15</v>
      </c>
      <c r="L18" s="60"/>
      <c r="M18" s="65">
        <v>13.3</v>
      </c>
      <c r="N18" s="98"/>
      <c r="O18" s="79"/>
    </row>
    <row r="19" spans="1:15" ht="12.75">
      <c r="A19" s="112">
        <v>16</v>
      </c>
      <c r="B19" s="105" t="s">
        <v>132</v>
      </c>
      <c r="C19" s="87"/>
      <c r="D19" s="120" t="s">
        <v>55</v>
      </c>
      <c r="E19" s="122"/>
      <c r="F19" s="89"/>
      <c r="G19" s="66">
        <v>7</v>
      </c>
      <c r="H19" s="67">
        <f t="shared" si="0"/>
        <v>10</v>
      </c>
      <c r="I19" s="66">
        <v>6.25</v>
      </c>
      <c r="J19" s="62"/>
      <c r="K19" s="61">
        <v>16</v>
      </c>
      <c r="L19" s="64"/>
      <c r="M19" s="65">
        <v>13.25</v>
      </c>
      <c r="N19" s="98"/>
      <c r="O19" s="79"/>
    </row>
    <row r="20" spans="1:15" ht="12.75">
      <c r="A20" s="112">
        <v>17</v>
      </c>
      <c r="B20" s="105" t="s">
        <v>57</v>
      </c>
      <c r="C20" s="113"/>
      <c r="D20" s="113" t="s">
        <v>22</v>
      </c>
      <c r="E20" s="68" t="e">
        <f>ROUND(RANK(D20,$D$10:$D$15),2)</f>
        <v>#VALUE!</v>
      </c>
      <c r="F20" s="75"/>
      <c r="G20" s="66">
        <v>6.3</v>
      </c>
      <c r="H20" s="67">
        <f t="shared" si="0"/>
        <v>17</v>
      </c>
      <c r="I20" s="66">
        <v>6.2</v>
      </c>
      <c r="J20" s="60"/>
      <c r="K20" s="61">
        <v>17</v>
      </c>
      <c r="L20" s="60"/>
      <c r="M20" s="65">
        <v>12.5</v>
      </c>
      <c r="N20" s="98"/>
      <c r="O20" s="79"/>
    </row>
    <row r="21" spans="1:15" ht="13.5" thickBot="1">
      <c r="A21" s="133">
        <v>18</v>
      </c>
      <c r="B21" s="108" t="s">
        <v>136</v>
      </c>
      <c r="C21" s="109"/>
      <c r="D21" s="137" t="s">
        <v>121</v>
      </c>
      <c r="E21" s="132" t="e">
        <f>ROUND(RANK(D21,$D$10:$D$15),2)</f>
        <v>#VALUE!</v>
      </c>
      <c r="F21" s="76">
        <v>0.2</v>
      </c>
      <c r="G21" s="54">
        <v>5.3</v>
      </c>
      <c r="H21" s="70">
        <f t="shared" si="0"/>
        <v>18</v>
      </c>
      <c r="I21" s="54">
        <v>5.95</v>
      </c>
      <c r="J21" s="83"/>
      <c r="K21" s="100">
        <v>18</v>
      </c>
      <c r="L21" s="83"/>
      <c r="M21" s="72">
        <v>11.25</v>
      </c>
      <c r="N21" s="98"/>
      <c r="O21" s="79"/>
    </row>
  </sheetData>
  <sheetProtection/>
  <mergeCells count="8">
    <mergeCell ref="N2:N3"/>
    <mergeCell ref="F2:G2"/>
    <mergeCell ref="A2:A3"/>
    <mergeCell ref="B2:B3"/>
    <mergeCell ref="D2:D3"/>
    <mergeCell ref="K2:K3"/>
    <mergeCell ref="J2:J3"/>
    <mergeCell ref="M2:M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53"/>
  <sheetViews>
    <sheetView zoomScale="120" zoomScaleNormal="12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14" sqref="D14"/>
    </sheetView>
  </sheetViews>
  <sheetFormatPr defaultColWidth="9.140625" defaultRowHeight="12.75"/>
  <cols>
    <col min="1" max="1" width="6.28125" style="0" customWidth="1"/>
    <col min="2" max="2" width="17.28125" style="0" customWidth="1"/>
    <col min="3" max="3" width="12.00390625" style="0" customWidth="1"/>
    <col min="4" max="4" width="7.57421875" style="0" customWidth="1"/>
    <col min="5" max="8" width="7.7109375" style="0" customWidth="1"/>
    <col min="9" max="9" width="8.140625" style="2" customWidth="1"/>
    <col min="10" max="10" width="7.7109375" style="0" hidden="1" customWidth="1"/>
    <col min="11" max="16" width="7.7109375" style="0" customWidth="1"/>
    <col min="17" max="17" width="7.7109375" style="0" hidden="1" customWidth="1"/>
    <col min="18" max="18" width="7.7109375" style="0" customWidth="1"/>
    <col min="21" max="21" width="8.8515625" style="0" hidden="1" customWidth="1"/>
    <col min="22" max="22" width="10.00390625" style="0" customWidth="1"/>
    <col min="23" max="23" width="7.8515625" style="0" customWidth="1"/>
    <col min="24" max="24" width="12.7109375" style="0" customWidth="1"/>
  </cols>
  <sheetData>
    <row r="1" spans="1:24" ht="27.75" customHeight="1">
      <c r="A1" s="17" t="s">
        <v>8</v>
      </c>
      <c r="B1" s="18"/>
      <c r="C1" s="19"/>
      <c r="D1" s="19"/>
      <c r="E1" s="19"/>
      <c r="F1" s="19"/>
      <c r="G1" s="19"/>
      <c r="H1" s="19"/>
      <c r="I1" s="20"/>
      <c r="J1" s="19"/>
      <c r="K1" s="19"/>
      <c r="L1" s="21"/>
      <c r="M1" s="19"/>
      <c r="N1" s="19"/>
      <c r="O1" s="19"/>
      <c r="P1" s="19"/>
      <c r="Q1" s="19"/>
      <c r="R1" s="19"/>
      <c r="S1" s="22"/>
      <c r="T1" s="22"/>
      <c r="U1" s="22"/>
      <c r="V1" s="23"/>
      <c r="W1" s="24"/>
      <c r="X1" s="25" t="s">
        <v>12</v>
      </c>
    </row>
    <row r="2" spans="1:24" ht="12.75">
      <c r="A2" s="154" t="s">
        <v>9</v>
      </c>
      <c r="B2" s="152" t="s">
        <v>0</v>
      </c>
      <c r="C2" s="152" t="s">
        <v>1</v>
      </c>
      <c r="D2" s="157" t="s">
        <v>2</v>
      </c>
      <c r="E2" s="152" t="s">
        <v>10</v>
      </c>
      <c r="F2" s="153"/>
      <c r="G2" s="153"/>
      <c r="H2" s="153"/>
      <c r="I2" s="153"/>
      <c r="J2" s="153"/>
      <c r="K2" s="153"/>
      <c r="L2" s="152" t="s">
        <v>11</v>
      </c>
      <c r="M2" s="161"/>
      <c r="N2" s="161"/>
      <c r="O2" s="161"/>
      <c r="P2" s="161"/>
      <c r="Q2" s="161"/>
      <c r="R2" s="161"/>
      <c r="S2" s="162" t="s">
        <v>3</v>
      </c>
      <c r="T2" s="7"/>
      <c r="U2" s="7"/>
      <c r="V2" s="159" t="s">
        <v>4</v>
      </c>
      <c r="W2" s="12"/>
      <c r="X2" s="159" t="s">
        <v>14</v>
      </c>
    </row>
    <row r="3" spans="1:24" ht="13.5" thickBot="1">
      <c r="A3" s="155"/>
      <c r="B3" s="156"/>
      <c r="C3" s="156"/>
      <c r="D3" s="158"/>
      <c r="E3" s="13">
        <v>1</v>
      </c>
      <c r="F3" s="13">
        <v>2</v>
      </c>
      <c r="G3" s="13">
        <v>3</v>
      </c>
      <c r="H3" s="13">
        <v>4</v>
      </c>
      <c r="I3" s="14" t="s">
        <v>7</v>
      </c>
      <c r="J3" s="15"/>
      <c r="K3" s="13" t="s">
        <v>4</v>
      </c>
      <c r="L3" s="13">
        <v>1</v>
      </c>
      <c r="M3" s="13">
        <v>2</v>
      </c>
      <c r="N3" s="13">
        <v>3</v>
      </c>
      <c r="O3" s="13">
        <v>4</v>
      </c>
      <c r="P3" s="13" t="s">
        <v>6</v>
      </c>
      <c r="Q3" s="13"/>
      <c r="R3" s="13" t="s">
        <v>4</v>
      </c>
      <c r="S3" s="163"/>
      <c r="T3" s="13" t="s">
        <v>5</v>
      </c>
      <c r="U3" s="16"/>
      <c r="V3" s="160"/>
      <c r="W3" s="26" t="s">
        <v>13</v>
      </c>
      <c r="X3" s="160"/>
    </row>
    <row r="4" spans="1:24" ht="12.75">
      <c r="A4" s="33"/>
      <c r="B4" s="34"/>
      <c r="C4" s="33"/>
      <c r="D4" s="35"/>
      <c r="E4" s="36">
        <v>7.6</v>
      </c>
      <c r="F4" s="31">
        <v>7.7</v>
      </c>
      <c r="G4" s="31">
        <v>7.5</v>
      </c>
      <c r="H4" s="31">
        <v>7.8</v>
      </c>
      <c r="I4" s="8">
        <f aca="true" t="shared" si="0" ref="I4:I35">+(E4+F4+G4+H4-MAX(E4:H4)-MIN(E4:H4))/2</f>
        <v>7.65</v>
      </c>
      <c r="J4" s="9">
        <f aca="true" t="shared" si="1" ref="J4:J35">VALUE(TEXT(I4,"0,00"))</f>
        <v>7.65</v>
      </c>
      <c r="K4" s="10">
        <f aca="true" t="shared" si="2" ref="K4:K35">RANK(J4,$J$4:$J$53)</f>
        <v>9</v>
      </c>
      <c r="L4" s="31">
        <v>8.4</v>
      </c>
      <c r="M4" s="31">
        <v>8</v>
      </c>
      <c r="N4" s="31">
        <v>8.2</v>
      </c>
      <c r="O4" s="31">
        <v>8.3</v>
      </c>
      <c r="P4" s="8">
        <f aca="true" t="shared" si="3" ref="P4:P35">+(L4+M4+N4+O4-MAX(L4:O4)-MIN(L4:O4))/2</f>
        <v>8.25</v>
      </c>
      <c r="Q4" s="9">
        <f aca="true" t="shared" si="4" ref="Q4:Q35">VALUE(TEXT(P4,"0,00"))</f>
        <v>8.25</v>
      </c>
      <c r="R4" s="10">
        <f aca="true" t="shared" si="5" ref="R4:R35">RANK(Q4,$Q$4:$Q$53)</f>
        <v>1</v>
      </c>
      <c r="S4" s="29">
        <f aca="true" t="shared" si="6" ref="S4:S35">SUM(I4,P4)</f>
        <v>15.9</v>
      </c>
      <c r="T4" s="27">
        <f aca="true" t="shared" si="7" ref="T4:T35">MAX(I4,P4)</f>
        <v>8.25</v>
      </c>
      <c r="U4" s="11">
        <f aca="true" t="shared" si="8" ref="U4:U35">VALUE(TEXT(S4,"0,00"))</f>
        <v>15.9</v>
      </c>
      <c r="V4" s="11">
        <f aca="true" t="shared" si="9" ref="V4:V35">RANK(U4,$U$4:$U$53)</f>
        <v>1</v>
      </c>
      <c r="W4" s="4">
        <f aca="true" t="shared" si="10" ref="W4:W35">COUNTIF($S$4:$S$53,S4)</f>
        <v>1</v>
      </c>
      <c r="X4" s="43"/>
    </row>
    <row r="5" spans="1:24" ht="12.75" customHeight="1">
      <c r="A5" s="41"/>
      <c r="B5" s="41"/>
      <c r="C5" s="41"/>
      <c r="D5" s="42"/>
      <c r="E5" s="40">
        <v>8.1</v>
      </c>
      <c r="F5" s="32">
        <v>8.2</v>
      </c>
      <c r="G5" s="32">
        <v>7.8</v>
      </c>
      <c r="H5" s="32">
        <v>7.7</v>
      </c>
      <c r="I5" s="1">
        <f t="shared" si="0"/>
        <v>7.949999999999999</v>
      </c>
      <c r="J5" s="5">
        <f t="shared" si="1"/>
        <v>7.95</v>
      </c>
      <c r="K5" s="6">
        <f t="shared" si="2"/>
        <v>1</v>
      </c>
      <c r="L5" s="32">
        <v>7.8</v>
      </c>
      <c r="M5" s="32">
        <v>7.8</v>
      </c>
      <c r="N5" s="32">
        <v>8</v>
      </c>
      <c r="O5" s="32">
        <v>7.8</v>
      </c>
      <c r="P5" s="1">
        <f t="shared" si="3"/>
        <v>7.800000000000001</v>
      </c>
      <c r="Q5" s="5">
        <f t="shared" si="4"/>
        <v>7.8</v>
      </c>
      <c r="R5" s="6">
        <f t="shared" si="5"/>
        <v>14</v>
      </c>
      <c r="S5" s="30">
        <f t="shared" si="6"/>
        <v>15.75</v>
      </c>
      <c r="T5" s="28">
        <f t="shared" si="7"/>
        <v>7.949999999999999</v>
      </c>
      <c r="U5" s="3">
        <f t="shared" si="8"/>
        <v>15.75</v>
      </c>
      <c r="V5" s="3">
        <f t="shared" si="9"/>
        <v>2</v>
      </c>
      <c r="W5" s="4">
        <f t="shared" si="10"/>
        <v>2</v>
      </c>
      <c r="X5" s="43"/>
    </row>
    <row r="6" spans="1:24" ht="13.5" customHeight="1">
      <c r="A6" s="37"/>
      <c r="B6" s="38"/>
      <c r="C6" s="37"/>
      <c r="D6" s="39"/>
      <c r="E6" s="40">
        <v>7.9</v>
      </c>
      <c r="F6" s="32">
        <v>7.7</v>
      </c>
      <c r="G6" s="32">
        <v>8.3</v>
      </c>
      <c r="H6" s="32">
        <v>7.7</v>
      </c>
      <c r="I6" s="1">
        <f t="shared" si="0"/>
        <v>7.800000000000001</v>
      </c>
      <c r="J6" s="5">
        <f t="shared" si="1"/>
        <v>7.8</v>
      </c>
      <c r="K6" s="6">
        <f t="shared" si="2"/>
        <v>4</v>
      </c>
      <c r="L6" s="32">
        <v>8.2</v>
      </c>
      <c r="M6" s="32">
        <v>7.8</v>
      </c>
      <c r="N6" s="32">
        <v>8</v>
      </c>
      <c r="O6" s="32">
        <v>7.9</v>
      </c>
      <c r="P6" s="1">
        <f t="shared" si="3"/>
        <v>7.949999999999999</v>
      </c>
      <c r="Q6" s="5">
        <f t="shared" si="4"/>
        <v>7.95</v>
      </c>
      <c r="R6" s="6">
        <f t="shared" si="5"/>
        <v>9</v>
      </c>
      <c r="S6" s="30">
        <f t="shared" si="6"/>
        <v>15.75</v>
      </c>
      <c r="T6" s="28">
        <f t="shared" si="7"/>
        <v>7.949999999999999</v>
      </c>
      <c r="U6" s="3">
        <f t="shared" si="8"/>
        <v>15.75</v>
      </c>
      <c r="V6" s="3">
        <f t="shared" si="9"/>
        <v>2</v>
      </c>
      <c r="W6" s="4">
        <f t="shared" si="10"/>
        <v>2</v>
      </c>
      <c r="X6" s="43"/>
    </row>
    <row r="7" spans="1:24" ht="12.75">
      <c r="A7" s="37"/>
      <c r="B7" s="38"/>
      <c r="C7" s="37"/>
      <c r="D7" s="39"/>
      <c r="E7" s="40">
        <v>8</v>
      </c>
      <c r="F7" s="32">
        <v>7.8</v>
      </c>
      <c r="G7" s="32">
        <v>7.8</v>
      </c>
      <c r="H7" s="32">
        <v>8.1</v>
      </c>
      <c r="I7" s="1">
        <f t="shared" si="0"/>
        <v>7.9</v>
      </c>
      <c r="J7" s="5">
        <f t="shared" si="1"/>
        <v>7.9</v>
      </c>
      <c r="K7" s="6">
        <f t="shared" si="2"/>
        <v>3</v>
      </c>
      <c r="L7" s="32">
        <v>7.2</v>
      </c>
      <c r="M7" s="32">
        <v>8</v>
      </c>
      <c r="N7" s="32">
        <v>7.9</v>
      </c>
      <c r="O7" s="32">
        <v>7.7</v>
      </c>
      <c r="P7" s="1">
        <f t="shared" si="3"/>
        <v>7.800000000000001</v>
      </c>
      <c r="Q7" s="5">
        <f t="shared" si="4"/>
        <v>7.8</v>
      </c>
      <c r="R7" s="6">
        <f t="shared" si="5"/>
        <v>14</v>
      </c>
      <c r="S7" s="30">
        <f t="shared" si="6"/>
        <v>15.700000000000001</v>
      </c>
      <c r="T7" s="28">
        <f t="shared" si="7"/>
        <v>7.9</v>
      </c>
      <c r="U7" s="3">
        <f t="shared" si="8"/>
        <v>15.7</v>
      </c>
      <c r="V7" s="3">
        <f t="shared" si="9"/>
        <v>4</v>
      </c>
      <c r="W7" s="4">
        <f t="shared" si="10"/>
        <v>1</v>
      </c>
      <c r="X7" s="43"/>
    </row>
    <row r="8" spans="1:24" ht="12.75">
      <c r="A8" s="37"/>
      <c r="B8" s="38"/>
      <c r="C8" s="37"/>
      <c r="D8" s="39"/>
      <c r="E8" s="40">
        <v>7.9</v>
      </c>
      <c r="F8" s="32">
        <v>7.9</v>
      </c>
      <c r="G8" s="32">
        <v>8.1</v>
      </c>
      <c r="H8" s="32">
        <v>8</v>
      </c>
      <c r="I8" s="1">
        <f t="shared" si="0"/>
        <v>7.949999999999998</v>
      </c>
      <c r="J8" s="5">
        <f t="shared" si="1"/>
        <v>7.95</v>
      </c>
      <c r="K8" s="6">
        <f t="shared" si="2"/>
        <v>1</v>
      </c>
      <c r="L8" s="32">
        <v>7.7</v>
      </c>
      <c r="M8" s="32">
        <v>7.7</v>
      </c>
      <c r="N8" s="32">
        <v>7.7</v>
      </c>
      <c r="O8" s="32">
        <v>7.5</v>
      </c>
      <c r="P8" s="1">
        <f t="shared" si="3"/>
        <v>7.700000000000001</v>
      </c>
      <c r="Q8" s="5">
        <f t="shared" si="4"/>
        <v>7.7</v>
      </c>
      <c r="R8" s="6">
        <f t="shared" si="5"/>
        <v>18</v>
      </c>
      <c r="S8" s="30">
        <f t="shared" si="6"/>
        <v>15.649999999999999</v>
      </c>
      <c r="T8" s="28">
        <f t="shared" si="7"/>
        <v>7.949999999999998</v>
      </c>
      <c r="U8" s="3">
        <f t="shared" si="8"/>
        <v>15.65</v>
      </c>
      <c r="V8" s="3">
        <f t="shared" si="9"/>
        <v>5</v>
      </c>
      <c r="W8" s="4">
        <f t="shared" si="10"/>
        <v>1</v>
      </c>
      <c r="X8" s="43"/>
    </row>
    <row r="9" spans="1:24" ht="12.75" customHeight="1">
      <c r="A9" s="37"/>
      <c r="B9" s="38"/>
      <c r="C9" s="37"/>
      <c r="D9" s="39"/>
      <c r="E9" s="40">
        <v>7.7</v>
      </c>
      <c r="F9" s="32">
        <v>7.4</v>
      </c>
      <c r="G9" s="32">
        <v>7.6</v>
      </c>
      <c r="H9" s="32">
        <v>7.9</v>
      </c>
      <c r="I9" s="1">
        <f t="shared" si="0"/>
        <v>7.650000000000001</v>
      </c>
      <c r="J9" s="5">
        <f t="shared" si="1"/>
        <v>7.65</v>
      </c>
      <c r="K9" s="6">
        <f t="shared" si="2"/>
        <v>9</v>
      </c>
      <c r="L9" s="32">
        <v>8</v>
      </c>
      <c r="M9" s="32">
        <v>7.9</v>
      </c>
      <c r="N9" s="32">
        <v>8.1</v>
      </c>
      <c r="O9" s="32">
        <v>7.9</v>
      </c>
      <c r="P9" s="1">
        <f t="shared" si="3"/>
        <v>7.949999999999998</v>
      </c>
      <c r="Q9" s="5">
        <f t="shared" si="4"/>
        <v>7.95</v>
      </c>
      <c r="R9" s="6">
        <f t="shared" si="5"/>
        <v>9</v>
      </c>
      <c r="S9" s="30">
        <f t="shared" si="6"/>
        <v>15.6</v>
      </c>
      <c r="T9" s="28">
        <f t="shared" si="7"/>
        <v>7.949999999999998</v>
      </c>
      <c r="U9" s="3">
        <f t="shared" si="8"/>
        <v>15.6</v>
      </c>
      <c r="V9" s="3">
        <f t="shared" si="9"/>
        <v>6</v>
      </c>
      <c r="W9" s="4">
        <f t="shared" si="10"/>
        <v>1</v>
      </c>
      <c r="X9" s="43"/>
    </row>
    <row r="10" spans="1:24" ht="12.75" customHeight="1">
      <c r="A10" s="37"/>
      <c r="B10" s="38"/>
      <c r="C10" s="37"/>
      <c r="D10" s="39"/>
      <c r="E10" s="40">
        <v>7.6</v>
      </c>
      <c r="F10" s="32">
        <v>7.1</v>
      </c>
      <c r="G10" s="32">
        <v>6.8</v>
      </c>
      <c r="H10" s="32">
        <v>7.5</v>
      </c>
      <c r="I10" s="1">
        <f t="shared" si="0"/>
        <v>7.299999999999999</v>
      </c>
      <c r="J10" s="5">
        <f t="shared" si="1"/>
        <v>7.3</v>
      </c>
      <c r="K10" s="6">
        <f t="shared" si="2"/>
        <v>29</v>
      </c>
      <c r="L10" s="32">
        <v>8.2</v>
      </c>
      <c r="M10" s="32">
        <v>8.1</v>
      </c>
      <c r="N10" s="32">
        <v>8.4</v>
      </c>
      <c r="O10" s="32">
        <v>8.2</v>
      </c>
      <c r="P10" s="1">
        <f t="shared" si="3"/>
        <v>8.199999999999996</v>
      </c>
      <c r="Q10" s="5">
        <f t="shared" si="4"/>
        <v>8.2</v>
      </c>
      <c r="R10" s="6">
        <f t="shared" si="5"/>
        <v>3</v>
      </c>
      <c r="S10" s="30">
        <f t="shared" si="6"/>
        <v>15.499999999999995</v>
      </c>
      <c r="T10" s="28">
        <f t="shared" si="7"/>
        <v>8.199999999999996</v>
      </c>
      <c r="U10" s="3">
        <f t="shared" si="8"/>
        <v>15.5</v>
      </c>
      <c r="V10" s="3">
        <f t="shared" si="9"/>
        <v>7</v>
      </c>
      <c r="W10" s="4">
        <f t="shared" si="10"/>
        <v>1</v>
      </c>
      <c r="X10" s="43"/>
    </row>
    <row r="11" spans="1:24" ht="12.75" customHeight="1">
      <c r="A11" s="37"/>
      <c r="B11" s="38"/>
      <c r="C11" s="37"/>
      <c r="D11" s="39"/>
      <c r="E11" s="40">
        <v>7</v>
      </c>
      <c r="F11" s="32">
        <v>7.2</v>
      </c>
      <c r="G11" s="32">
        <v>7.2</v>
      </c>
      <c r="H11" s="32">
        <v>7.2</v>
      </c>
      <c r="I11" s="1">
        <f t="shared" si="0"/>
        <v>7.199999999999999</v>
      </c>
      <c r="J11" s="5">
        <f t="shared" si="1"/>
        <v>7.2</v>
      </c>
      <c r="K11" s="6">
        <f t="shared" si="2"/>
        <v>34</v>
      </c>
      <c r="L11" s="32">
        <v>8.2</v>
      </c>
      <c r="M11" s="32">
        <v>8.1</v>
      </c>
      <c r="N11" s="32">
        <v>8.6</v>
      </c>
      <c r="O11" s="32">
        <v>8.3</v>
      </c>
      <c r="P11" s="1">
        <f t="shared" si="3"/>
        <v>8.25</v>
      </c>
      <c r="Q11" s="5">
        <f t="shared" si="4"/>
        <v>8.25</v>
      </c>
      <c r="R11" s="6">
        <f t="shared" si="5"/>
        <v>1</v>
      </c>
      <c r="S11" s="30">
        <f t="shared" si="6"/>
        <v>15.45</v>
      </c>
      <c r="T11" s="28">
        <f t="shared" si="7"/>
        <v>8.25</v>
      </c>
      <c r="U11" s="3">
        <f t="shared" si="8"/>
        <v>15.45</v>
      </c>
      <c r="V11" s="3">
        <f t="shared" si="9"/>
        <v>8</v>
      </c>
      <c r="W11" s="4">
        <f t="shared" si="10"/>
        <v>3</v>
      </c>
      <c r="X11" s="43"/>
    </row>
    <row r="12" spans="1:24" ht="12.75" customHeight="1">
      <c r="A12" s="37"/>
      <c r="B12" s="38"/>
      <c r="C12" s="37"/>
      <c r="D12" s="39"/>
      <c r="E12" s="40">
        <v>7.3</v>
      </c>
      <c r="F12" s="32">
        <v>7.5</v>
      </c>
      <c r="G12" s="32">
        <v>7.1</v>
      </c>
      <c r="H12" s="32">
        <v>7.7</v>
      </c>
      <c r="I12" s="1">
        <f t="shared" si="0"/>
        <v>7.3999999999999995</v>
      </c>
      <c r="J12" s="5">
        <f t="shared" si="1"/>
        <v>7.4</v>
      </c>
      <c r="K12" s="6">
        <f t="shared" si="2"/>
        <v>19</v>
      </c>
      <c r="L12" s="32">
        <v>7.9</v>
      </c>
      <c r="M12" s="32">
        <v>8.1</v>
      </c>
      <c r="N12" s="32">
        <v>8.1</v>
      </c>
      <c r="O12" s="32">
        <v>8</v>
      </c>
      <c r="P12" s="1">
        <f t="shared" si="3"/>
        <v>8.05</v>
      </c>
      <c r="Q12" s="5">
        <f t="shared" si="4"/>
        <v>8.05</v>
      </c>
      <c r="R12" s="6">
        <f t="shared" si="5"/>
        <v>5</v>
      </c>
      <c r="S12" s="30">
        <f t="shared" si="6"/>
        <v>15.45</v>
      </c>
      <c r="T12" s="28">
        <f t="shared" si="7"/>
        <v>8.05</v>
      </c>
      <c r="U12" s="3">
        <f t="shared" si="8"/>
        <v>15.45</v>
      </c>
      <c r="V12" s="3">
        <f t="shared" si="9"/>
        <v>8</v>
      </c>
      <c r="W12" s="4">
        <f t="shared" si="10"/>
        <v>3</v>
      </c>
      <c r="X12" s="43"/>
    </row>
    <row r="13" spans="1:24" ht="12.75" customHeight="1">
      <c r="A13" s="41"/>
      <c r="B13" s="41"/>
      <c r="C13" s="41"/>
      <c r="D13" s="42"/>
      <c r="E13" s="40">
        <v>7.6</v>
      </c>
      <c r="F13" s="32">
        <v>7.3</v>
      </c>
      <c r="G13" s="32">
        <v>7.4</v>
      </c>
      <c r="H13" s="32">
        <v>7.4</v>
      </c>
      <c r="I13" s="1">
        <f t="shared" si="0"/>
        <v>7.399999999999997</v>
      </c>
      <c r="J13" s="5">
        <f t="shared" si="1"/>
        <v>7.4</v>
      </c>
      <c r="K13" s="6">
        <f t="shared" si="2"/>
        <v>19</v>
      </c>
      <c r="L13" s="32">
        <v>7.6</v>
      </c>
      <c r="M13" s="32">
        <v>8</v>
      </c>
      <c r="N13" s="32">
        <v>8.1</v>
      </c>
      <c r="O13" s="32">
        <v>8.1</v>
      </c>
      <c r="P13" s="1">
        <f t="shared" si="3"/>
        <v>8.049999999999997</v>
      </c>
      <c r="Q13" s="5">
        <f t="shared" si="4"/>
        <v>8.05</v>
      </c>
      <c r="R13" s="6">
        <f t="shared" si="5"/>
        <v>5</v>
      </c>
      <c r="S13" s="30">
        <f t="shared" si="6"/>
        <v>15.449999999999994</v>
      </c>
      <c r="T13" s="28">
        <f t="shared" si="7"/>
        <v>8.049999999999997</v>
      </c>
      <c r="U13" s="3">
        <f t="shared" si="8"/>
        <v>15.45</v>
      </c>
      <c r="V13" s="3">
        <f t="shared" si="9"/>
        <v>8</v>
      </c>
      <c r="W13" s="4">
        <f t="shared" si="10"/>
        <v>3</v>
      </c>
      <c r="X13" s="43"/>
    </row>
    <row r="14" spans="1:24" ht="12.75" customHeight="1">
      <c r="A14" s="37"/>
      <c r="B14" s="37"/>
      <c r="C14" s="37"/>
      <c r="D14" s="39"/>
      <c r="E14" s="40">
        <v>7.7</v>
      </c>
      <c r="F14" s="32">
        <v>7.4</v>
      </c>
      <c r="G14" s="32">
        <v>7.6</v>
      </c>
      <c r="H14" s="32">
        <v>7.9</v>
      </c>
      <c r="I14" s="1">
        <f t="shared" si="0"/>
        <v>7.650000000000001</v>
      </c>
      <c r="J14" s="5">
        <f t="shared" si="1"/>
        <v>7.65</v>
      </c>
      <c r="K14" s="6">
        <f t="shared" si="2"/>
        <v>9</v>
      </c>
      <c r="L14" s="32">
        <v>7.7</v>
      </c>
      <c r="M14" s="32">
        <v>7.7</v>
      </c>
      <c r="N14" s="32">
        <v>7.1</v>
      </c>
      <c r="O14" s="32">
        <v>7.7</v>
      </c>
      <c r="P14" s="1">
        <f t="shared" si="3"/>
        <v>7.7</v>
      </c>
      <c r="Q14" s="5">
        <f t="shared" si="4"/>
        <v>7.7</v>
      </c>
      <c r="R14" s="6">
        <f t="shared" si="5"/>
        <v>18</v>
      </c>
      <c r="S14" s="30">
        <f t="shared" si="6"/>
        <v>15.350000000000001</v>
      </c>
      <c r="T14" s="28">
        <f t="shared" si="7"/>
        <v>7.7</v>
      </c>
      <c r="U14" s="3">
        <f t="shared" si="8"/>
        <v>15.35</v>
      </c>
      <c r="V14" s="3">
        <f t="shared" si="9"/>
        <v>11</v>
      </c>
      <c r="W14" s="4">
        <f t="shared" si="10"/>
        <v>4</v>
      </c>
      <c r="X14" s="43"/>
    </row>
    <row r="15" spans="1:24" ht="12.75" customHeight="1">
      <c r="A15" s="37"/>
      <c r="B15" s="38"/>
      <c r="C15" s="37"/>
      <c r="D15" s="39"/>
      <c r="E15" s="40">
        <v>7.8</v>
      </c>
      <c r="F15" s="32">
        <v>7.6</v>
      </c>
      <c r="G15" s="32">
        <v>7.6</v>
      </c>
      <c r="H15" s="32">
        <v>8.1</v>
      </c>
      <c r="I15" s="1">
        <f t="shared" si="0"/>
        <v>7.7</v>
      </c>
      <c r="J15" s="5">
        <f t="shared" si="1"/>
        <v>7.7</v>
      </c>
      <c r="K15" s="6">
        <f t="shared" si="2"/>
        <v>6</v>
      </c>
      <c r="L15" s="32">
        <v>7.6</v>
      </c>
      <c r="M15" s="32">
        <v>7.7</v>
      </c>
      <c r="N15" s="32">
        <v>7.6</v>
      </c>
      <c r="O15" s="32">
        <v>8</v>
      </c>
      <c r="P15" s="1">
        <f t="shared" si="3"/>
        <v>7.6499999999999995</v>
      </c>
      <c r="Q15" s="5">
        <f t="shared" si="4"/>
        <v>7.65</v>
      </c>
      <c r="R15" s="6">
        <f t="shared" si="5"/>
        <v>21</v>
      </c>
      <c r="S15" s="30">
        <f t="shared" si="6"/>
        <v>15.35</v>
      </c>
      <c r="T15" s="28">
        <f t="shared" si="7"/>
        <v>7.7</v>
      </c>
      <c r="U15" s="3">
        <f t="shared" si="8"/>
        <v>15.35</v>
      </c>
      <c r="V15" s="3">
        <f t="shared" si="9"/>
        <v>11</v>
      </c>
      <c r="W15" s="4">
        <f t="shared" si="10"/>
        <v>4</v>
      </c>
      <c r="X15" s="43"/>
    </row>
    <row r="16" spans="1:24" ht="12.75" customHeight="1">
      <c r="A16" s="37"/>
      <c r="B16" s="38"/>
      <c r="C16" s="37"/>
      <c r="D16" s="39"/>
      <c r="E16" s="40">
        <v>7.2</v>
      </c>
      <c r="F16" s="32">
        <v>7.4</v>
      </c>
      <c r="G16" s="32">
        <v>7.4</v>
      </c>
      <c r="H16" s="32">
        <v>6.9</v>
      </c>
      <c r="I16" s="1">
        <f t="shared" si="0"/>
        <v>7.3</v>
      </c>
      <c r="J16" s="5">
        <f t="shared" si="1"/>
        <v>7.3</v>
      </c>
      <c r="K16" s="6">
        <f t="shared" si="2"/>
        <v>29</v>
      </c>
      <c r="L16" s="32">
        <v>8.3</v>
      </c>
      <c r="M16" s="32">
        <v>8.1</v>
      </c>
      <c r="N16" s="32">
        <v>7.9</v>
      </c>
      <c r="O16" s="32">
        <v>8</v>
      </c>
      <c r="P16" s="1">
        <f t="shared" si="3"/>
        <v>8.049999999999997</v>
      </c>
      <c r="Q16" s="5">
        <f t="shared" si="4"/>
        <v>8.05</v>
      </c>
      <c r="R16" s="6">
        <f t="shared" si="5"/>
        <v>5</v>
      </c>
      <c r="S16" s="30">
        <f t="shared" si="6"/>
        <v>15.349999999999998</v>
      </c>
      <c r="T16" s="28">
        <f t="shared" si="7"/>
        <v>8.049999999999997</v>
      </c>
      <c r="U16" s="3">
        <f t="shared" si="8"/>
        <v>15.35</v>
      </c>
      <c r="V16" s="3">
        <f t="shared" si="9"/>
        <v>11</v>
      </c>
      <c r="W16" s="4">
        <f t="shared" si="10"/>
        <v>4</v>
      </c>
      <c r="X16" s="43"/>
    </row>
    <row r="17" spans="1:24" ht="12.75" customHeight="1">
      <c r="A17" s="37"/>
      <c r="B17" s="38"/>
      <c r="C17" s="37"/>
      <c r="D17" s="39"/>
      <c r="E17" s="40">
        <v>7.3</v>
      </c>
      <c r="F17" s="32">
        <v>7.6</v>
      </c>
      <c r="G17" s="32">
        <v>8</v>
      </c>
      <c r="H17" s="32">
        <v>7.7</v>
      </c>
      <c r="I17" s="1">
        <f t="shared" si="0"/>
        <v>7.649999999999999</v>
      </c>
      <c r="J17" s="5">
        <f t="shared" si="1"/>
        <v>7.65</v>
      </c>
      <c r="K17" s="6">
        <f t="shared" si="2"/>
        <v>9</v>
      </c>
      <c r="L17" s="32">
        <v>7.5</v>
      </c>
      <c r="M17" s="32">
        <v>7.9</v>
      </c>
      <c r="N17" s="32">
        <v>7.8</v>
      </c>
      <c r="O17" s="32">
        <v>7.6</v>
      </c>
      <c r="P17" s="1">
        <f t="shared" si="3"/>
        <v>7.699999999999999</v>
      </c>
      <c r="Q17" s="5">
        <f t="shared" si="4"/>
        <v>7.7</v>
      </c>
      <c r="R17" s="6">
        <f t="shared" si="5"/>
        <v>18</v>
      </c>
      <c r="S17" s="30">
        <f t="shared" si="6"/>
        <v>15.349999999999998</v>
      </c>
      <c r="T17" s="28">
        <f t="shared" si="7"/>
        <v>7.699999999999999</v>
      </c>
      <c r="U17" s="3">
        <f t="shared" si="8"/>
        <v>15.35</v>
      </c>
      <c r="V17" s="3">
        <f t="shared" si="9"/>
        <v>11</v>
      </c>
      <c r="W17" s="4">
        <f t="shared" si="10"/>
        <v>4</v>
      </c>
      <c r="X17" s="43"/>
    </row>
    <row r="18" spans="1:24" ht="12.75" customHeight="1">
      <c r="A18" s="37"/>
      <c r="B18" s="38"/>
      <c r="C18" s="37"/>
      <c r="D18" s="39"/>
      <c r="E18" s="40">
        <v>7.9</v>
      </c>
      <c r="F18" s="32">
        <v>7.6</v>
      </c>
      <c r="G18" s="32">
        <v>7.5</v>
      </c>
      <c r="H18" s="32">
        <v>7.8</v>
      </c>
      <c r="I18" s="1">
        <f t="shared" si="0"/>
        <v>7.699999999999999</v>
      </c>
      <c r="J18" s="5">
        <f t="shared" si="1"/>
        <v>7.7</v>
      </c>
      <c r="K18" s="6">
        <f t="shared" si="2"/>
        <v>6</v>
      </c>
      <c r="L18" s="32">
        <v>7.4</v>
      </c>
      <c r="M18" s="32">
        <v>7.6</v>
      </c>
      <c r="N18" s="32">
        <v>7.6</v>
      </c>
      <c r="O18" s="32">
        <v>7.7</v>
      </c>
      <c r="P18" s="1">
        <f t="shared" si="3"/>
        <v>7.6000000000000005</v>
      </c>
      <c r="Q18" s="5">
        <f t="shared" si="4"/>
        <v>7.6</v>
      </c>
      <c r="R18" s="6">
        <f t="shared" si="5"/>
        <v>23</v>
      </c>
      <c r="S18" s="30">
        <f t="shared" si="6"/>
        <v>15.3</v>
      </c>
      <c r="T18" s="28">
        <f t="shared" si="7"/>
        <v>7.699999999999999</v>
      </c>
      <c r="U18" s="3">
        <f t="shared" si="8"/>
        <v>15.3</v>
      </c>
      <c r="V18" s="3">
        <f t="shared" si="9"/>
        <v>15</v>
      </c>
      <c r="W18" s="4">
        <f t="shared" si="10"/>
        <v>1</v>
      </c>
      <c r="X18" s="43"/>
    </row>
    <row r="19" spans="1:24" ht="12.75" customHeight="1">
      <c r="A19" s="37"/>
      <c r="B19" s="38"/>
      <c r="C19" s="37"/>
      <c r="D19" s="39"/>
      <c r="E19" s="40">
        <v>7.3</v>
      </c>
      <c r="F19" s="32">
        <v>7.5</v>
      </c>
      <c r="G19" s="32">
        <v>7.1</v>
      </c>
      <c r="H19" s="32">
        <v>7.7</v>
      </c>
      <c r="I19" s="1">
        <f t="shared" si="0"/>
        <v>7.3999999999999995</v>
      </c>
      <c r="J19" s="5">
        <f t="shared" si="1"/>
        <v>7.4</v>
      </c>
      <c r="K19" s="6">
        <f t="shared" si="2"/>
        <v>19</v>
      </c>
      <c r="L19" s="32">
        <v>7.8</v>
      </c>
      <c r="M19" s="32">
        <v>8</v>
      </c>
      <c r="N19" s="32">
        <v>7.9</v>
      </c>
      <c r="O19" s="32">
        <v>7.8</v>
      </c>
      <c r="P19" s="1">
        <f t="shared" si="3"/>
        <v>7.850000000000001</v>
      </c>
      <c r="Q19" s="5">
        <f t="shared" si="4"/>
        <v>7.85</v>
      </c>
      <c r="R19" s="6">
        <f t="shared" si="5"/>
        <v>11</v>
      </c>
      <c r="S19" s="30">
        <f t="shared" si="6"/>
        <v>15.25</v>
      </c>
      <c r="T19" s="28">
        <f t="shared" si="7"/>
        <v>7.850000000000001</v>
      </c>
      <c r="U19" s="3">
        <f t="shared" si="8"/>
        <v>15.25</v>
      </c>
      <c r="V19" s="3">
        <f t="shared" si="9"/>
        <v>16</v>
      </c>
      <c r="W19" s="4">
        <f t="shared" si="10"/>
        <v>1</v>
      </c>
      <c r="X19" s="43"/>
    </row>
    <row r="20" spans="1:24" ht="12.75" customHeight="1">
      <c r="A20" s="37"/>
      <c r="B20" s="38"/>
      <c r="C20" s="37"/>
      <c r="D20" s="39"/>
      <c r="E20" s="40">
        <v>7.6</v>
      </c>
      <c r="F20" s="32">
        <v>7.5</v>
      </c>
      <c r="G20" s="32">
        <v>7</v>
      </c>
      <c r="H20" s="32">
        <v>7.2</v>
      </c>
      <c r="I20" s="1">
        <f t="shared" si="0"/>
        <v>7.350000000000001</v>
      </c>
      <c r="J20" s="5">
        <f t="shared" si="1"/>
        <v>7.35</v>
      </c>
      <c r="K20" s="6">
        <f t="shared" si="2"/>
        <v>25</v>
      </c>
      <c r="L20" s="32">
        <v>7.2</v>
      </c>
      <c r="M20" s="32">
        <v>7.8</v>
      </c>
      <c r="N20" s="32">
        <v>7.8</v>
      </c>
      <c r="O20" s="32">
        <v>7.9</v>
      </c>
      <c r="P20" s="1">
        <f t="shared" si="3"/>
        <v>7.8000000000000025</v>
      </c>
      <c r="Q20" s="5">
        <f t="shared" si="4"/>
        <v>7.8</v>
      </c>
      <c r="R20" s="6">
        <f t="shared" si="5"/>
        <v>14</v>
      </c>
      <c r="S20" s="30">
        <f t="shared" si="6"/>
        <v>15.150000000000004</v>
      </c>
      <c r="T20" s="28">
        <f t="shared" si="7"/>
        <v>7.8000000000000025</v>
      </c>
      <c r="U20" s="3">
        <f t="shared" si="8"/>
        <v>15.15</v>
      </c>
      <c r="V20" s="3">
        <f t="shared" si="9"/>
        <v>17</v>
      </c>
      <c r="W20" s="4">
        <f t="shared" si="10"/>
        <v>2</v>
      </c>
      <c r="X20" s="43"/>
    </row>
    <row r="21" spans="1:24" ht="12.75" customHeight="1">
      <c r="A21" s="37"/>
      <c r="B21" s="38"/>
      <c r="C21" s="37"/>
      <c r="D21" s="39"/>
      <c r="E21" s="40">
        <v>7.2</v>
      </c>
      <c r="F21" s="32">
        <v>7.1</v>
      </c>
      <c r="G21" s="32">
        <v>6.5</v>
      </c>
      <c r="H21" s="32">
        <v>7.4</v>
      </c>
      <c r="I21" s="1">
        <f t="shared" si="0"/>
        <v>7.150000000000002</v>
      </c>
      <c r="J21" s="5">
        <f t="shared" si="1"/>
        <v>7.15</v>
      </c>
      <c r="K21" s="6">
        <f t="shared" si="2"/>
        <v>35</v>
      </c>
      <c r="L21" s="32">
        <v>8</v>
      </c>
      <c r="M21" s="32">
        <v>8</v>
      </c>
      <c r="N21" s="32">
        <v>8.2</v>
      </c>
      <c r="O21" s="32">
        <v>7.9</v>
      </c>
      <c r="P21" s="1">
        <f t="shared" si="3"/>
        <v>8</v>
      </c>
      <c r="Q21" s="5">
        <f t="shared" si="4"/>
        <v>8</v>
      </c>
      <c r="R21" s="6">
        <f t="shared" si="5"/>
        <v>8</v>
      </c>
      <c r="S21" s="30">
        <f t="shared" si="6"/>
        <v>15.150000000000002</v>
      </c>
      <c r="T21" s="28">
        <f t="shared" si="7"/>
        <v>8</v>
      </c>
      <c r="U21" s="3">
        <f t="shared" si="8"/>
        <v>15.15</v>
      </c>
      <c r="V21" s="3">
        <f t="shared" si="9"/>
        <v>17</v>
      </c>
      <c r="W21" s="4">
        <f t="shared" si="10"/>
        <v>2</v>
      </c>
      <c r="X21" s="43"/>
    </row>
    <row r="22" spans="1:24" ht="12.75" customHeight="1">
      <c r="A22" s="37"/>
      <c r="B22" s="38"/>
      <c r="C22" s="37"/>
      <c r="D22" s="39"/>
      <c r="E22" s="40">
        <v>7.2</v>
      </c>
      <c r="F22" s="32">
        <v>7.3</v>
      </c>
      <c r="G22" s="32">
        <v>7.5</v>
      </c>
      <c r="H22" s="32">
        <v>6.5</v>
      </c>
      <c r="I22" s="1">
        <f t="shared" si="0"/>
        <v>7.25</v>
      </c>
      <c r="J22" s="5">
        <f t="shared" si="1"/>
        <v>7.25</v>
      </c>
      <c r="K22" s="6">
        <f t="shared" si="2"/>
        <v>32</v>
      </c>
      <c r="L22" s="32">
        <v>7.5</v>
      </c>
      <c r="M22" s="32">
        <v>7.9</v>
      </c>
      <c r="N22" s="32">
        <v>7.9</v>
      </c>
      <c r="O22" s="32">
        <v>7.8</v>
      </c>
      <c r="P22" s="1">
        <f t="shared" si="3"/>
        <v>7.850000000000001</v>
      </c>
      <c r="Q22" s="5">
        <f t="shared" si="4"/>
        <v>7.85</v>
      </c>
      <c r="R22" s="6">
        <f t="shared" si="5"/>
        <v>11</v>
      </c>
      <c r="S22" s="30">
        <f t="shared" si="6"/>
        <v>15.100000000000001</v>
      </c>
      <c r="T22" s="28">
        <f t="shared" si="7"/>
        <v>7.850000000000001</v>
      </c>
      <c r="U22" s="3">
        <f t="shared" si="8"/>
        <v>15.1</v>
      </c>
      <c r="V22" s="3">
        <f t="shared" si="9"/>
        <v>19</v>
      </c>
      <c r="W22" s="4">
        <f t="shared" si="10"/>
        <v>2</v>
      </c>
      <c r="X22" s="43"/>
    </row>
    <row r="23" spans="1:24" ht="12.75" customHeight="1">
      <c r="A23" s="37"/>
      <c r="B23" s="38"/>
      <c r="C23" s="37"/>
      <c r="D23" s="39"/>
      <c r="E23" s="40">
        <v>7.5</v>
      </c>
      <c r="F23" s="32">
        <v>7.5</v>
      </c>
      <c r="G23" s="32">
        <v>8</v>
      </c>
      <c r="H23" s="32">
        <v>7.6</v>
      </c>
      <c r="I23" s="1">
        <f t="shared" si="0"/>
        <v>7.550000000000001</v>
      </c>
      <c r="J23" s="5">
        <f t="shared" si="1"/>
        <v>7.55</v>
      </c>
      <c r="K23" s="6">
        <f t="shared" si="2"/>
        <v>15</v>
      </c>
      <c r="L23" s="32">
        <v>7.6</v>
      </c>
      <c r="M23" s="32">
        <v>7.7</v>
      </c>
      <c r="N23" s="32">
        <v>7</v>
      </c>
      <c r="O23" s="32">
        <v>7.5</v>
      </c>
      <c r="P23" s="1">
        <f t="shared" si="3"/>
        <v>7.550000000000001</v>
      </c>
      <c r="Q23" s="5">
        <f t="shared" si="4"/>
        <v>7.55</v>
      </c>
      <c r="R23" s="6">
        <f t="shared" si="5"/>
        <v>27</v>
      </c>
      <c r="S23" s="30">
        <f t="shared" si="6"/>
        <v>15.100000000000001</v>
      </c>
      <c r="T23" s="28">
        <f t="shared" si="7"/>
        <v>7.550000000000001</v>
      </c>
      <c r="U23" s="3">
        <f t="shared" si="8"/>
        <v>15.1</v>
      </c>
      <c r="V23" s="3">
        <f t="shared" si="9"/>
        <v>19</v>
      </c>
      <c r="W23" s="4">
        <f t="shared" si="10"/>
        <v>2</v>
      </c>
      <c r="X23" s="43"/>
    </row>
    <row r="24" spans="1:24" ht="12.75" customHeight="1">
      <c r="A24" s="37"/>
      <c r="B24" s="38"/>
      <c r="C24" s="37"/>
      <c r="D24" s="39"/>
      <c r="E24" s="40">
        <v>7.4</v>
      </c>
      <c r="F24" s="32">
        <v>7.4</v>
      </c>
      <c r="G24" s="32">
        <v>7.9</v>
      </c>
      <c r="H24" s="32">
        <v>8</v>
      </c>
      <c r="I24" s="1">
        <f t="shared" si="0"/>
        <v>7.650000000000001</v>
      </c>
      <c r="J24" s="5">
        <f t="shared" si="1"/>
        <v>7.65</v>
      </c>
      <c r="K24" s="6">
        <f t="shared" si="2"/>
        <v>9</v>
      </c>
      <c r="L24" s="32">
        <v>7.5</v>
      </c>
      <c r="M24" s="32">
        <v>7.8</v>
      </c>
      <c r="N24" s="32">
        <v>7.3</v>
      </c>
      <c r="O24" s="32">
        <v>7.3</v>
      </c>
      <c r="P24" s="1">
        <f t="shared" si="3"/>
        <v>7.4</v>
      </c>
      <c r="Q24" s="5">
        <f t="shared" si="4"/>
        <v>7.4</v>
      </c>
      <c r="R24" s="6">
        <f t="shared" si="5"/>
        <v>39</v>
      </c>
      <c r="S24" s="30">
        <f t="shared" si="6"/>
        <v>15.05</v>
      </c>
      <c r="T24" s="28">
        <f t="shared" si="7"/>
        <v>7.650000000000001</v>
      </c>
      <c r="U24" s="3">
        <f t="shared" si="8"/>
        <v>15.05</v>
      </c>
      <c r="V24" s="3">
        <f t="shared" si="9"/>
        <v>21</v>
      </c>
      <c r="W24" s="4">
        <f t="shared" si="10"/>
        <v>4</v>
      </c>
      <c r="X24" s="43"/>
    </row>
    <row r="25" spans="1:24" ht="12.75" customHeight="1">
      <c r="A25" s="37"/>
      <c r="B25" s="38"/>
      <c r="C25" s="37"/>
      <c r="D25" s="39"/>
      <c r="E25" s="32">
        <v>7.7</v>
      </c>
      <c r="F25" s="32">
        <v>7.6</v>
      </c>
      <c r="G25" s="32">
        <v>7</v>
      </c>
      <c r="H25" s="32">
        <v>7.6</v>
      </c>
      <c r="I25" s="1">
        <f t="shared" si="0"/>
        <v>7.6</v>
      </c>
      <c r="J25" s="5">
        <f t="shared" si="1"/>
        <v>7.6</v>
      </c>
      <c r="K25" s="6">
        <f t="shared" si="2"/>
        <v>14</v>
      </c>
      <c r="L25" s="32">
        <v>7.4</v>
      </c>
      <c r="M25" s="32">
        <v>7.5</v>
      </c>
      <c r="N25" s="32">
        <v>7.2</v>
      </c>
      <c r="O25" s="32">
        <v>8.1</v>
      </c>
      <c r="P25" s="1">
        <f t="shared" si="3"/>
        <v>7.450000000000001</v>
      </c>
      <c r="Q25" s="5">
        <f t="shared" si="4"/>
        <v>7.45</v>
      </c>
      <c r="R25" s="6">
        <f t="shared" si="5"/>
        <v>36</v>
      </c>
      <c r="S25" s="30">
        <f t="shared" si="6"/>
        <v>15.05</v>
      </c>
      <c r="T25" s="28">
        <f t="shared" si="7"/>
        <v>7.6</v>
      </c>
      <c r="U25" s="3">
        <f t="shared" si="8"/>
        <v>15.05</v>
      </c>
      <c r="V25" s="3">
        <f t="shared" si="9"/>
        <v>21</v>
      </c>
      <c r="W25" s="4">
        <f t="shared" si="10"/>
        <v>4</v>
      </c>
      <c r="X25" s="43"/>
    </row>
    <row r="26" spans="1:24" ht="12.75" customHeight="1">
      <c r="A26" s="37"/>
      <c r="B26" s="38"/>
      <c r="C26" s="37"/>
      <c r="D26" s="39"/>
      <c r="E26" s="32">
        <v>7.8</v>
      </c>
      <c r="F26" s="32">
        <v>7.7</v>
      </c>
      <c r="G26" s="32">
        <v>7.9</v>
      </c>
      <c r="H26" s="32">
        <v>7.7</v>
      </c>
      <c r="I26" s="1">
        <f t="shared" si="0"/>
        <v>7.749999999999998</v>
      </c>
      <c r="J26" s="5">
        <f t="shared" si="1"/>
        <v>7.75</v>
      </c>
      <c r="K26" s="6">
        <f t="shared" si="2"/>
        <v>5</v>
      </c>
      <c r="L26" s="32">
        <v>7.4</v>
      </c>
      <c r="M26" s="32">
        <v>7.2</v>
      </c>
      <c r="N26" s="32">
        <v>7.4</v>
      </c>
      <c r="O26" s="32">
        <v>7</v>
      </c>
      <c r="P26" s="1">
        <f t="shared" si="3"/>
        <v>7.300000000000001</v>
      </c>
      <c r="Q26" s="5">
        <f t="shared" si="4"/>
        <v>7.3</v>
      </c>
      <c r="R26" s="6">
        <f t="shared" si="5"/>
        <v>42</v>
      </c>
      <c r="S26" s="30">
        <f t="shared" si="6"/>
        <v>15.049999999999999</v>
      </c>
      <c r="T26" s="28">
        <f t="shared" si="7"/>
        <v>7.749999999999998</v>
      </c>
      <c r="U26" s="3">
        <f t="shared" si="8"/>
        <v>15.05</v>
      </c>
      <c r="V26" s="3">
        <f t="shared" si="9"/>
        <v>21</v>
      </c>
      <c r="W26" s="4">
        <f t="shared" si="10"/>
        <v>4</v>
      </c>
      <c r="X26" s="43"/>
    </row>
    <row r="27" spans="1:24" ht="12.75" customHeight="1">
      <c r="A27" s="37"/>
      <c r="B27" s="38"/>
      <c r="C27" s="37"/>
      <c r="D27" s="39"/>
      <c r="E27" s="32">
        <v>7.4</v>
      </c>
      <c r="F27" s="32">
        <v>7.5</v>
      </c>
      <c r="G27" s="32">
        <v>7.6</v>
      </c>
      <c r="H27" s="32">
        <v>7.3</v>
      </c>
      <c r="I27" s="1">
        <f t="shared" si="0"/>
        <v>7.450000000000001</v>
      </c>
      <c r="J27" s="5">
        <f t="shared" si="1"/>
        <v>7.45</v>
      </c>
      <c r="K27" s="6">
        <f t="shared" si="2"/>
        <v>17</v>
      </c>
      <c r="L27" s="32">
        <v>7.8</v>
      </c>
      <c r="M27" s="32">
        <v>7.6</v>
      </c>
      <c r="N27" s="32">
        <v>7.3</v>
      </c>
      <c r="O27" s="32">
        <v>7.6</v>
      </c>
      <c r="P27" s="1">
        <f t="shared" si="3"/>
        <v>7.599999999999998</v>
      </c>
      <c r="Q27" s="5">
        <f t="shared" si="4"/>
        <v>7.6</v>
      </c>
      <c r="R27" s="6">
        <f t="shared" si="5"/>
        <v>23</v>
      </c>
      <c r="S27" s="30">
        <f t="shared" si="6"/>
        <v>15.049999999999999</v>
      </c>
      <c r="T27" s="28">
        <f t="shared" si="7"/>
        <v>7.599999999999998</v>
      </c>
      <c r="U27" s="3">
        <f t="shared" si="8"/>
        <v>15.05</v>
      </c>
      <c r="V27" s="3">
        <f t="shared" si="9"/>
        <v>21</v>
      </c>
      <c r="W27" s="4">
        <f t="shared" si="10"/>
        <v>4</v>
      </c>
      <c r="X27" s="43"/>
    </row>
    <row r="28" spans="1:24" ht="12.75" customHeight="1">
      <c r="A28" s="37"/>
      <c r="B28" s="38"/>
      <c r="C28" s="37"/>
      <c r="D28" s="39"/>
      <c r="E28" s="32">
        <v>7.5</v>
      </c>
      <c r="F28" s="32">
        <v>7.3</v>
      </c>
      <c r="G28" s="32">
        <v>7.4</v>
      </c>
      <c r="H28" s="32">
        <v>7.7</v>
      </c>
      <c r="I28" s="1">
        <f t="shared" si="0"/>
        <v>7.450000000000001</v>
      </c>
      <c r="J28" s="5">
        <f t="shared" si="1"/>
        <v>7.45</v>
      </c>
      <c r="K28" s="6">
        <f t="shared" si="2"/>
        <v>17</v>
      </c>
      <c r="L28" s="32">
        <v>7.6</v>
      </c>
      <c r="M28" s="32">
        <v>7.7</v>
      </c>
      <c r="N28" s="32">
        <v>7</v>
      </c>
      <c r="O28" s="32">
        <v>7.5</v>
      </c>
      <c r="P28" s="1">
        <f t="shared" si="3"/>
        <v>7.550000000000001</v>
      </c>
      <c r="Q28" s="5">
        <f t="shared" si="4"/>
        <v>7.55</v>
      </c>
      <c r="R28" s="6">
        <f t="shared" si="5"/>
        <v>27</v>
      </c>
      <c r="S28" s="30">
        <f t="shared" si="6"/>
        <v>15.000000000000002</v>
      </c>
      <c r="T28" s="28">
        <f t="shared" si="7"/>
        <v>7.550000000000001</v>
      </c>
      <c r="U28" s="3">
        <f t="shared" si="8"/>
        <v>15</v>
      </c>
      <c r="V28" s="3">
        <f t="shared" si="9"/>
        <v>25</v>
      </c>
      <c r="W28" s="4">
        <f t="shared" si="10"/>
        <v>4</v>
      </c>
      <c r="X28" s="43"/>
    </row>
    <row r="29" spans="1:24" ht="12.75" customHeight="1">
      <c r="A29" s="37"/>
      <c r="B29" s="38"/>
      <c r="C29" s="37"/>
      <c r="D29" s="39"/>
      <c r="E29" s="32">
        <v>7.2</v>
      </c>
      <c r="F29" s="32">
        <v>8.1</v>
      </c>
      <c r="G29" s="32">
        <v>7.4</v>
      </c>
      <c r="H29" s="32">
        <v>7.6</v>
      </c>
      <c r="I29" s="1">
        <f t="shared" si="0"/>
        <v>7.500000000000002</v>
      </c>
      <c r="J29" s="5">
        <f t="shared" si="1"/>
        <v>7.5</v>
      </c>
      <c r="K29" s="6">
        <f t="shared" si="2"/>
        <v>16</v>
      </c>
      <c r="L29" s="32">
        <v>7.4</v>
      </c>
      <c r="M29" s="32">
        <v>7.7</v>
      </c>
      <c r="N29" s="32">
        <v>7.3</v>
      </c>
      <c r="O29" s="32">
        <v>7.6</v>
      </c>
      <c r="P29" s="1">
        <f t="shared" si="3"/>
        <v>7.5</v>
      </c>
      <c r="Q29" s="5">
        <f t="shared" si="4"/>
        <v>7.5</v>
      </c>
      <c r="R29" s="6">
        <f t="shared" si="5"/>
        <v>33</v>
      </c>
      <c r="S29" s="30">
        <f t="shared" si="6"/>
        <v>15.000000000000002</v>
      </c>
      <c r="T29" s="28">
        <f t="shared" si="7"/>
        <v>7.500000000000002</v>
      </c>
      <c r="U29" s="3">
        <f t="shared" si="8"/>
        <v>15</v>
      </c>
      <c r="V29" s="3">
        <f t="shared" si="9"/>
        <v>25</v>
      </c>
      <c r="W29" s="4">
        <f t="shared" si="10"/>
        <v>4</v>
      </c>
      <c r="X29" s="43"/>
    </row>
    <row r="30" spans="1:24" ht="12.75">
      <c r="A30" s="37"/>
      <c r="B30" s="38"/>
      <c r="C30" s="37"/>
      <c r="D30" s="39"/>
      <c r="E30" s="32">
        <v>7.9</v>
      </c>
      <c r="F30" s="32">
        <v>7.8</v>
      </c>
      <c r="G30" s="32">
        <v>7.6</v>
      </c>
      <c r="H30" s="32">
        <v>7.5</v>
      </c>
      <c r="I30" s="1">
        <f t="shared" si="0"/>
        <v>7.699999999999999</v>
      </c>
      <c r="J30" s="5">
        <f t="shared" si="1"/>
        <v>7.7</v>
      </c>
      <c r="K30" s="6">
        <f t="shared" si="2"/>
        <v>6</v>
      </c>
      <c r="L30" s="32">
        <v>7.4</v>
      </c>
      <c r="M30" s="32">
        <v>7.2</v>
      </c>
      <c r="N30" s="32">
        <v>7.5</v>
      </c>
      <c r="O30" s="32">
        <v>7.1</v>
      </c>
      <c r="P30" s="1">
        <f t="shared" si="3"/>
        <v>7.300000000000002</v>
      </c>
      <c r="Q30" s="5">
        <f t="shared" si="4"/>
        <v>7.3</v>
      </c>
      <c r="R30" s="6">
        <f t="shared" si="5"/>
        <v>42</v>
      </c>
      <c r="S30" s="30">
        <f t="shared" si="6"/>
        <v>15</v>
      </c>
      <c r="T30" s="28">
        <f t="shared" si="7"/>
        <v>7.699999999999999</v>
      </c>
      <c r="U30" s="3">
        <f t="shared" si="8"/>
        <v>15</v>
      </c>
      <c r="V30" s="3">
        <f t="shared" si="9"/>
        <v>25</v>
      </c>
      <c r="W30" s="4">
        <f t="shared" si="10"/>
        <v>4</v>
      </c>
      <c r="X30" s="43"/>
    </row>
    <row r="31" spans="1:24" ht="12.75">
      <c r="A31" s="37"/>
      <c r="B31" s="38"/>
      <c r="C31" s="37"/>
      <c r="D31" s="39"/>
      <c r="E31" s="32">
        <v>7.4</v>
      </c>
      <c r="F31" s="32">
        <v>7.3</v>
      </c>
      <c r="G31" s="32">
        <v>7.3</v>
      </c>
      <c r="H31" s="32">
        <v>7.6</v>
      </c>
      <c r="I31" s="1">
        <f t="shared" si="0"/>
        <v>7.35</v>
      </c>
      <c r="J31" s="5">
        <f t="shared" si="1"/>
        <v>7.35</v>
      </c>
      <c r="K31" s="6">
        <f t="shared" si="2"/>
        <v>25</v>
      </c>
      <c r="L31" s="32">
        <v>7.8</v>
      </c>
      <c r="M31" s="32">
        <v>7.6</v>
      </c>
      <c r="N31" s="32">
        <v>7.7</v>
      </c>
      <c r="O31" s="32">
        <v>7.6</v>
      </c>
      <c r="P31" s="1">
        <f t="shared" si="3"/>
        <v>7.649999999999998</v>
      </c>
      <c r="Q31" s="5">
        <f t="shared" si="4"/>
        <v>7.65</v>
      </c>
      <c r="R31" s="6">
        <f t="shared" si="5"/>
        <v>21</v>
      </c>
      <c r="S31" s="30">
        <f t="shared" si="6"/>
        <v>14.999999999999996</v>
      </c>
      <c r="T31" s="28">
        <f t="shared" si="7"/>
        <v>7.649999999999998</v>
      </c>
      <c r="U31" s="3">
        <f t="shared" si="8"/>
        <v>15</v>
      </c>
      <c r="V31" s="3">
        <f t="shared" si="9"/>
        <v>25</v>
      </c>
      <c r="W31" s="4">
        <f t="shared" si="10"/>
        <v>4</v>
      </c>
      <c r="X31" s="43"/>
    </row>
    <row r="32" spans="1:24" ht="12.75">
      <c r="A32" s="37"/>
      <c r="B32" s="38"/>
      <c r="C32" s="37"/>
      <c r="D32" s="39"/>
      <c r="E32" s="32">
        <v>6.9</v>
      </c>
      <c r="F32" s="32">
        <v>7</v>
      </c>
      <c r="G32" s="32">
        <v>6.8</v>
      </c>
      <c r="H32" s="32">
        <v>6.8</v>
      </c>
      <c r="I32" s="1">
        <f t="shared" si="0"/>
        <v>6.85</v>
      </c>
      <c r="J32" s="5">
        <f t="shared" si="1"/>
        <v>6.85</v>
      </c>
      <c r="K32" s="6">
        <f t="shared" si="2"/>
        <v>43</v>
      </c>
      <c r="L32" s="32">
        <v>8.3</v>
      </c>
      <c r="M32" s="32">
        <v>7.9</v>
      </c>
      <c r="N32" s="32">
        <v>7.8</v>
      </c>
      <c r="O32" s="32">
        <v>8.4</v>
      </c>
      <c r="P32" s="1">
        <f t="shared" si="3"/>
        <v>8.100000000000003</v>
      </c>
      <c r="Q32" s="5">
        <f t="shared" si="4"/>
        <v>8.1</v>
      </c>
      <c r="R32" s="6">
        <f t="shared" si="5"/>
        <v>4</v>
      </c>
      <c r="S32" s="30">
        <f t="shared" si="6"/>
        <v>14.950000000000003</v>
      </c>
      <c r="T32" s="28">
        <f t="shared" si="7"/>
        <v>8.100000000000003</v>
      </c>
      <c r="U32" s="3">
        <f t="shared" si="8"/>
        <v>14.95</v>
      </c>
      <c r="V32" s="3">
        <f t="shared" si="9"/>
        <v>29</v>
      </c>
      <c r="W32" s="4">
        <f t="shared" si="10"/>
        <v>3</v>
      </c>
      <c r="X32" s="43"/>
    </row>
    <row r="33" spans="1:24" ht="12.75">
      <c r="A33" s="41"/>
      <c r="B33" s="41"/>
      <c r="C33" s="41"/>
      <c r="D33" s="42"/>
      <c r="E33" s="32">
        <v>7.2</v>
      </c>
      <c r="F33" s="32">
        <v>7.5</v>
      </c>
      <c r="G33" s="32">
        <v>7.6</v>
      </c>
      <c r="H33" s="32">
        <v>7.3</v>
      </c>
      <c r="I33" s="1">
        <f t="shared" si="0"/>
        <v>7.4</v>
      </c>
      <c r="J33" s="5">
        <f t="shared" si="1"/>
        <v>7.4</v>
      </c>
      <c r="K33" s="6">
        <f t="shared" si="2"/>
        <v>19</v>
      </c>
      <c r="L33" s="32">
        <v>7.6</v>
      </c>
      <c r="M33" s="32">
        <v>7.7</v>
      </c>
      <c r="N33" s="32">
        <v>7</v>
      </c>
      <c r="O33" s="32">
        <v>7.5</v>
      </c>
      <c r="P33" s="1">
        <f t="shared" si="3"/>
        <v>7.550000000000001</v>
      </c>
      <c r="Q33" s="5">
        <f t="shared" si="4"/>
        <v>7.55</v>
      </c>
      <c r="R33" s="6">
        <f t="shared" si="5"/>
        <v>27</v>
      </c>
      <c r="S33" s="30">
        <f t="shared" si="6"/>
        <v>14.950000000000001</v>
      </c>
      <c r="T33" s="28">
        <f t="shared" si="7"/>
        <v>7.550000000000001</v>
      </c>
      <c r="U33" s="3">
        <f t="shared" si="8"/>
        <v>14.95</v>
      </c>
      <c r="V33" s="3">
        <f t="shared" si="9"/>
        <v>29</v>
      </c>
      <c r="W33" s="4">
        <f t="shared" si="10"/>
        <v>3</v>
      </c>
      <c r="X33" s="43"/>
    </row>
    <row r="34" spans="1:24" ht="12.75">
      <c r="A34" s="37"/>
      <c r="B34" s="38"/>
      <c r="C34" s="37"/>
      <c r="D34" s="39"/>
      <c r="E34" s="32">
        <v>7.3</v>
      </c>
      <c r="F34" s="32">
        <v>7</v>
      </c>
      <c r="G34" s="32">
        <v>7.4</v>
      </c>
      <c r="H34" s="32">
        <v>7.4</v>
      </c>
      <c r="I34" s="1">
        <f t="shared" si="0"/>
        <v>7.350000000000001</v>
      </c>
      <c r="J34" s="5">
        <f t="shared" si="1"/>
        <v>7.35</v>
      </c>
      <c r="K34" s="6">
        <f t="shared" si="2"/>
        <v>25</v>
      </c>
      <c r="L34" s="32">
        <v>7.5</v>
      </c>
      <c r="M34" s="32">
        <v>8</v>
      </c>
      <c r="N34" s="32">
        <v>7.4</v>
      </c>
      <c r="O34" s="32">
        <v>7.7</v>
      </c>
      <c r="P34" s="1">
        <f t="shared" si="3"/>
        <v>7.599999999999999</v>
      </c>
      <c r="Q34" s="5">
        <f t="shared" si="4"/>
        <v>7.6</v>
      </c>
      <c r="R34" s="6">
        <f t="shared" si="5"/>
        <v>23</v>
      </c>
      <c r="S34" s="30">
        <f t="shared" si="6"/>
        <v>14.95</v>
      </c>
      <c r="T34" s="28">
        <f t="shared" si="7"/>
        <v>7.599999999999999</v>
      </c>
      <c r="U34" s="3">
        <f t="shared" si="8"/>
        <v>14.95</v>
      </c>
      <c r="V34" s="3">
        <f t="shared" si="9"/>
        <v>29</v>
      </c>
      <c r="W34" s="4">
        <f t="shared" si="10"/>
        <v>3</v>
      </c>
      <c r="X34" s="43"/>
    </row>
    <row r="35" spans="1:24" ht="12.75">
      <c r="A35" s="37"/>
      <c r="B35" s="38"/>
      <c r="C35" s="37"/>
      <c r="D35" s="39"/>
      <c r="E35" s="32">
        <v>7.6</v>
      </c>
      <c r="F35" s="32">
        <v>7.3</v>
      </c>
      <c r="G35" s="32">
        <v>7.4</v>
      </c>
      <c r="H35" s="32">
        <v>7.4</v>
      </c>
      <c r="I35" s="1">
        <f t="shared" si="0"/>
        <v>7.399999999999997</v>
      </c>
      <c r="J35" s="5">
        <f t="shared" si="1"/>
        <v>7.4</v>
      </c>
      <c r="K35" s="6">
        <f t="shared" si="2"/>
        <v>19</v>
      </c>
      <c r="L35" s="32">
        <v>7.2</v>
      </c>
      <c r="M35" s="32">
        <v>7.6</v>
      </c>
      <c r="N35" s="32">
        <v>7.9</v>
      </c>
      <c r="O35" s="32">
        <v>7.4</v>
      </c>
      <c r="P35" s="1">
        <f t="shared" si="3"/>
        <v>7.500000000000002</v>
      </c>
      <c r="Q35" s="5">
        <f t="shared" si="4"/>
        <v>7.5</v>
      </c>
      <c r="R35" s="6">
        <f t="shared" si="5"/>
        <v>33</v>
      </c>
      <c r="S35" s="30">
        <f t="shared" si="6"/>
        <v>14.899999999999999</v>
      </c>
      <c r="T35" s="28">
        <f t="shared" si="7"/>
        <v>7.500000000000002</v>
      </c>
      <c r="U35" s="3">
        <f t="shared" si="8"/>
        <v>14.9</v>
      </c>
      <c r="V35" s="3">
        <f t="shared" si="9"/>
        <v>32</v>
      </c>
      <c r="W35" s="4">
        <f t="shared" si="10"/>
        <v>1</v>
      </c>
      <c r="X35" s="43"/>
    </row>
    <row r="36" spans="1:24" ht="12.75">
      <c r="A36" s="37"/>
      <c r="B36" s="38"/>
      <c r="C36" s="37"/>
      <c r="D36" s="39"/>
      <c r="E36" s="32">
        <v>7.5</v>
      </c>
      <c r="F36" s="32">
        <v>7.1</v>
      </c>
      <c r="G36" s="32">
        <v>7.3</v>
      </c>
      <c r="H36" s="32">
        <v>7.6</v>
      </c>
      <c r="I36" s="1">
        <f aca="true" t="shared" si="11" ref="I36:I53">+(E36+F36+G36+H36-MAX(E36:H36)-MIN(E36:H36))/2</f>
        <v>7.3999999999999995</v>
      </c>
      <c r="J36" s="5">
        <f aca="true" t="shared" si="12" ref="J36:J53">VALUE(TEXT(I36,"0,00"))</f>
        <v>7.4</v>
      </c>
      <c r="K36" s="6">
        <f aca="true" t="shared" si="13" ref="K36:K53">RANK(J36,$J$4:$J$53)</f>
        <v>19</v>
      </c>
      <c r="L36" s="32">
        <v>7.5</v>
      </c>
      <c r="M36" s="32">
        <v>7.7</v>
      </c>
      <c r="N36" s="32">
        <v>7.4</v>
      </c>
      <c r="O36" s="32">
        <v>7.2</v>
      </c>
      <c r="P36" s="1">
        <f aca="true" t="shared" si="14" ref="P36:P53">+(L36+M36+N36+O36-MAX(L36:O36)-MIN(L36:O36))/2</f>
        <v>7.450000000000001</v>
      </c>
      <c r="Q36" s="5">
        <f aca="true" t="shared" si="15" ref="Q36:Q53">VALUE(TEXT(P36,"0,00"))</f>
        <v>7.45</v>
      </c>
      <c r="R36" s="6">
        <f aca="true" t="shared" si="16" ref="R36:R53">RANK(Q36,$Q$4:$Q$53)</f>
        <v>36</v>
      </c>
      <c r="S36" s="30">
        <f aca="true" t="shared" si="17" ref="S36:S53">SUM(I36,P36)</f>
        <v>14.850000000000001</v>
      </c>
      <c r="T36" s="28">
        <f aca="true" t="shared" si="18" ref="T36:T53">MAX(I36,P36)</f>
        <v>7.450000000000001</v>
      </c>
      <c r="U36" s="3">
        <f aca="true" t="shared" si="19" ref="U36:U53">VALUE(TEXT(S36,"0,00"))</f>
        <v>14.85</v>
      </c>
      <c r="V36" s="3">
        <f aca="true" t="shared" si="20" ref="V36:V53">RANK(U36,$U$4:$U$53)</f>
        <v>33</v>
      </c>
      <c r="W36" s="4">
        <f aca="true" t="shared" si="21" ref="W36:W53">COUNTIF($S$4:$S$53,S36)</f>
        <v>1</v>
      </c>
      <c r="X36" s="43"/>
    </row>
    <row r="37" spans="1:24" ht="12.75">
      <c r="A37" s="41"/>
      <c r="B37" s="41"/>
      <c r="C37" s="41"/>
      <c r="D37" s="42"/>
      <c r="E37" s="32">
        <v>7.6</v>
      </c>
      <c r="F37" s="32">
        <v>7.1</v>
      </c>
      <c r="G37" s="32">
        <v>7.4</v>
      </c>
      <c r="H37" s="32">
        <v>7.2</v>
      </c>
      <c r="I37" s="1">
        <f t="shared" si="11"/>
        <v>7.300000000000002</v>
      </c>
      <c r="J37" s="5">
        <f t="shared" si="12"/>
        <v>7.3</v>
      </c>
      <c r="K37" s="6">
        <f t="shared" si="13"/>
        <v>29</v>
      </c>
      <c r="L37" s="32">
        <v>7.5</v>
      </c>
      <c r="M37" s="32">
        <v>7.8</v>
      </c>
      <c r="N37" s="32">
        <v>7.3</v>
      </c>
      <c r="O37" s="32">
        <v>7.3</v>
      </c>
      <c r="P37" s="1">
        <f t="shared" si="14"/>
        <v>7.4</v>
      </c>
      <c r="Q37" s="5">
        <f t="shared" si="15"/>
        <v>7.4</v>
      </c>
      <c r="R37" s="6">
        <f t="shared" si="16"/>
        <v>39</v>
      </c>
      <c r="S37" s="30">
        <f t="shared" si="17"/>
        <v>14.700000000000003</v>
      </c>
      <c r="T37" s="28">
        <f t="shared" si="18"/>
        <v>7.4</v>
      </c>
      <c r="U37" s="3">
        <f t="shared" si="19"/>
        <v>14.7</v>
      </c>
      <c r="V37" s="3">
        <f t="shared" si="20"/>
        <v>34</v>
      </c>
      <c r="W37" s="4">
        <f t="shared" si="21"/>
        <v>1</v>
      </c>
      <c r="X37" s="43"/>
    </row>
    <row r="38" spans="1:24" ht="12.75">
      <c r="A38" s="37"/>
      <c r="B38" s="38"/>
      <c r="C38" s="37"/>
      <c r="D38" s="39"/>
      <c r="E38" s="32">
        <v>7.4</v>
      </c>
      <c r="F38" s="32">
        <v>7</v>
      </c>
      <c r="G38" s="32">
        <v>6.6</v>
      </c>
      <c r="H38" s="32">
        <v>7.2</v>
      </c>
      <c r="I38" s="1">
        <f t="shared" si="11"/>
        <v>7.099999999999999</v>
      </c>
      <c r="J38" s="5">
        <f t="shared" si="12"/>
        <v>7.1</v>
      </c>
      <c r="K38" s="6">
        <f t="shared" si="13"/>
        <v>37</v>
      </c>
      <c r="L38" s="32">
        <v>7.4</v>
      </c>
      <c r="M38" s="32">
        <v>7.5</v>
      </c>
      <c r="N38" s="32">
        <v>7.5</v>
      </c>
      <c r="O38" s="32">
        <v>7.8</v>
      </c>
      <c r="P38" s="1">
        <f t="shared" si="14"/>
        <v>7.499999999999999</v>
      </c>
      <c r="Q38" s="5">
        <f t="shared" si="15"/>
        <v>7.5</v>
      </c>
      <c r="R38" s="6">
        <f t="shared" si="16"/>
        <v>33</v>
      </c>
      <c r="S38" s="30">
        <f t="shared" si="17"/>
        <v>14.599999999999998</v>
      </c>
      <c r="T38" s="28">
        <f t="shared" si="18"/>
        <v>7.499999999999999</v>
      </c>
      <c r="U38" s="3">
        <f t="shared" si="19"/>
        <v>14.6</v>
      </c>
      <c r="V38" s="3">
        <f t="shared" si="20"/>
        <v>35</v>
      </c>
      <c r="W38" s="4">
        <f t="shared" si="21"/>
        <v>1</v>
      </c>
      <c r="X38" s="43"/>
    </row>
    <row r="39" spans="1:24" ht="12.75">
      <c r="A39" s="41"/>
      <c r="B39" s="41"/>
      <c r="C39" s="41"/>
      <c r="D39" s="42"/>
      <c r="E39" s="32">
        <v>7</v>
      </c>
      <c r="F39" s="32">
        <v>7</v>
      </c>
      <c r="G39" s="32">
        <v>7.2</v>
      </c>
      <c r="H39" s="32">
        <v>7.7</v>
      </c>
      <c r="I39" s="1">
        <f t="shared" si="11"/>
        <v>7.1</v>
      </c>
      <c r="J39" s="5">
        <f t="shared" si="12"/>
        <v>7.1</v>
      </c>
      <c r="K39" s="6">
        <f t="shared" si="13"/>
        <v>37</v>
      </c>
      <c r="L39" s="32">
        <v>7.4</v>
      </c>
      <c r="M39" s="32">
        <v>7.5</v>
      </c>
      <c r="N39" s="32">
        <v>7.2</v>
      </c>
      <c r="O39" s="32">
        <v>8.1</v>
      </c>
      <c r="P39" s="1">
        <f t="shared" si="14"/>
        <v>7.450000000000001</v>
      </c>
      <c r="Q39" s="5">
        <f t="shared" si="15"/>
        <v>7.45</v>
      </c>
      <c r="R39" s="6">
        <f t="shared" si="16"/>
        <v>36</v>
      </c>
      <c r="S39" s="30">
        <f t="shared" si="17"/>
        <v>14.55</v>
      </c>
      <c r="T39" s="28">
        <f t="shared" si="18"/>
        <v>7.450000000000001</v>
      </c>
      <c r="U39" s="3">
        <f t="shared" si="19"/>
        <v>14.55</v>
      </c>
      <c r="V39" s="3">
        <f t="shared" si="20"/>
        <v>36</v>
      </c>
      <c r="W39" s="4">
        <f t="shared" si="21"/>
        <v>2</v>
      </c>
      <c r="X39" s="43"/>
    </row>
    <row r="40" spans="1:24" ht="12.75">
      <c r="A40" s="37"/>
      <c r="B40" s="38"/>
      <c r="C40" s="37"/>
      <c r="D40" s="39"/>
      <c r="E40" s="32">
        <v>7.3</v>
      </c>
      <c r="F40" s="32">
        <v>7.2</v>
      </c>
      <c r="G40" s="32">
        <v>7</v>
      </c>
      <c r="H40" s="32">
        <v>7.5</v>
      </c>
      <c r="I40" s="1">
        <f t="shared" si="11"/>
        <v>7.25</v>
      </c>
      <c r="J40" s="5">
        <f t="shared" si="12"/>
        <v>7.25</v>
      </c>
      <c r="K40" s="6">
        <f t="shared" si="13"/>
        <v>32</v>
      </c>
      <c r="L40" s="32">
        <v>7.3</v>
      </c>
      <c r="M40" s="32">
        <v>7.3</v>
      </c>
      <c r="N40" s="32">
        <v>7</v>
      </c>
      <c r="O40" s="32">
        <v>7.6</v>
      </c>
      <c r="P40" s="1">
        <f t="shared" si="14"/>
        <v>7.300000000000001</v>
      </c>
      <c r="Q40" s="5">
        <f t="shared" si="15"/>
        <v>7.3</v>
      </c>
      <c r="R40" s="6">
        <f t="shared" si="16"/>
        <v>42</v>
      </c>
      <c r="S40" s="30">
        <f t="shared" si="17"/>
        <v>14.55</v>
      </c>
      <c r="T40" s="28">
        <f t="shared" si="18"/>
        <v>7.300000000000001</v>
      </c>
      <c r="U40" s="3">
        <f t="shared" si="19"/>
        <v>14.55</v>
      </c>
      <c r="V40" s="3">
        <f t="shared" si="20"/>
        <v>36</v>
      </c>
      <c r="W40" s="4">
        <f t="shared" si="21"/>
        <v>2</v>
      </c>
      <c r="X40" s="43"/>
    </row>
    <row r="41" spans="1:24" ht="12.75">
      <c r="A41" s="37"/>
      <c r="B41" s="38"/>
      <c r="C41" s="37"/>
      <c r="D41" s="39"/>
      <c r="E41" s="31">
        <v>6.6</v>
      </c>
      <c r="F41" s="32">
        <v>6.6</v>
      </c>
      <c r="G41" s="32">
        <v>6.7</v>
      </c>
      <c r="H41" s="32">
        <v>7.3</v>
      </c>
      <c r="I41" s="1">
        <f t="shared" si="11"/>
        <v>6.6499999999999995</v>
      </c>
      <c r="J41" s="5">
        <f t="shared" si="12"/>
        <v>6.65</v>
      </c>
      <c r="K41" s="6">
        <f t="shared" si="13"/>
        <v>46</v>
      </c>
      <c r="L41" s="32">
        <v>7.7</v>
      </c>
      <c r="M41" s="32">
        <v>7.9</v>
      </c>
      <c r="N41" s="32">
        <v>8</v>
      </c>
      <c r="O41" s="32">
        <v>7.8</v>
      </c>
      <c r="P41" s="1">
        <f t="shared" si="14"/>
        <v>7.850000000000001</v>
      </c>
      <c r="Q41" s="5">
        <f t="shared" si="15"/>
        <v>7.85</v>
      </c>
      <c r="R41" s="6">
        <f t="shared" si="16"/>
        <v>11</v>
      </c>
      <c r="S41" s="30">
        <f t="shared" si="17"/>
        <v>14.5</v>
      </c>
      <c r="T41" s="28">
        <f t="shared" si="18"/>
        <v>7.850000000000001</v>
      </c>
      <c r="U41" s="3">
        <f t="shared" si="19"/>
        <v>14.5</v>
      </c>
      <c r="V41" s="3">
        <f t="shared" si="20"/>
        <v>38</v>
      </c>
      <c r="W41" s="4">
        <f t="shared" si="21"/>
        <v>2</v>
      </c>
      <c r="X41" s="43"/>
    </row>
    <row r="42" spans="1:24" ht="12.75">
      <c r="A42" s="37"/>
      <c r="B42" s="38"/>
      <c r="C42" s="37"/>
      <c r="D42" s="39"/>
      <c r="E42" s="40">
        <v>7.3</v>
      </c>
      <c r="F42" s="32">
        <v>7</v>
      </c>
      <c r="G42" s="32">
        <v>6.9</v>
      </c>
      <c r="H42" s="32">
        <v>7.2</v>
      </c>
      <c r="I42" s="1">
        <f t="shared" si="11"/>
        <v>7.1000000000000005</v>
      </c>
      <c r="J42" s="5">
        <f t="shared" si="12"/>
        <v>7.1</v>
      </c>
      <c r="K42" s="6">
        <f t="shared" si="13"/>
        <v>37</v>
      </c>
      <c r="L42" s="32">
        <v>7.5</v>
      </c>
      <c r="M42" s="32">
        <v>7.8</v>
      </c>
      <c r="N42" s="32">
        <v>7.3</v>
      </c>
      <c r="O42" s="32">
        <v>7.3</v>
      </c>
      <c r="P42" s="1">
        <f t="shared" si="14"/>
        <v>7.4</v>
      </c>
      <c r="Q42" s="5">
        <f t="shared" si="15"/>
        <v>7.4</v>
      </c>
      <c r="R42" s="6">
        <f t="shared" si="16"/>
        <v>39</v>
      </c>
      <c r="S42" s="30">
        <f t="shared" si="17"/>
        <v>14.5</v>
      </c>
      <c r="T42" s="28">
        <f t="shared" si="18"/>
        <v>7.4</v>
      </c>
      <c r="U42" s="3">
        <f t="shared" si="19"/>
        <v>14.5</v>
      </c>
      <c r="V42" s="3">
        <f t="shared" si="20"/>
        <v>38</v>
      </c>
      <c r="W42" s="4">
        <f t="shared" si="21"/>
        <v>2</v>
      </c>
      <c r="X42" s="43"/>
    </row>
    <row r="43" spans="1:24" ht="12.75">
      <c r="A43" s="41"/>
      <c r="B43" s="41"/>
      <c r="C43" s="41"/>
      <c r="D43" s="42"/>
      <c r="E43" s="40">
        <v>7.6</v>
      </c>
      <c r="F43" s="32">
        <v>7.3</v>
      </c>
      <c r="G43" s="32">
        <v>6.5</v>
      </c>
      <c r="H43" s="32">
        <v>7</v>
      </c>
      <c r="I43" s="1">
        <f t="shared" si="11"/>
        <v>7.149999999999999</v>
      </c>
      <c r="J43" s="5">
        <f t="shared" si="12"/>
        <v>7.15</v>
      </c>
      <c r="K43" s="6">
        <f t="shared" si="13"/>
        <v>35</v>
      </c>
      <c r="L43" s="32">
        <v>7.4</v>
      </c>
      <c r="M43" s="32">
        <v>7.2</v>
      </c>
      <c r="N43" s="32">
        <v>7.4</v>
      </c>
      <c r="O43" s="32">
        <v>7</v>
      </c>
      <c r="P43" s="1">
        <f t="shared" si="14"/>
        <v>7.300000000000001</v>
      </c>
      <c r="Q43" s="5">
        <f t="shared" si="15"/>
        <v>7.3</v>
      </c>
      <c r="R43" s="6">
        <f t="shared" si="16"/>
        <v>42</v>
      </c>
      <c r="S43" s="30">
        <f t="shared" si="17"/>
        <v>14.45</v>
      </c>
      <c r="T43" s="28">
        <f t="shared" si="18"/>
        <v>7.300000000000001</v>
      </c>
      <c r="U43" s="3">
        <f t="shared" si="19"/>
        <v>14.45</v>
      </c>
      <c r="V43" s="3">
        <f t="shared" si="20"/>
        <v>40</v>
      </c>
      <c r="W43" s="4">
        <f t="shared" si="21"/>
        <v>1</v>
      </c>
      <c r="X43" s="43"/>
    </row>
    <row r="44" spans="1:24" ht="12.75">
      <c r="A44" s="41"/>
      <c r="B44" s="41"/>
      <c r="C44" s="41"/>
      <c r="D44" s="42"/>
      <c r="E44" s="40">
        <v>7</v>
      </c>
      <c r="F44" s="32">
        <v>7.2</v>
      </c>
      <c r="G44" s="32">
        <v>7.3</v>
      </c>
      <c r="H44" s="32">
        <v>6.8</v>
      </c>
      <c r="I44" s="1">
        <f t="shared" si="11"/>
        <v>7.1</v>
      </c>
      <c r="J44" s="5">
        <f t="shared" si="12"/>
        <v>7.1</v>
      </c>
      <c r="K44" s="6">
        <f t="shared" si="13"/>
        <v>37</v>
      </c>
      <c r="L44" s="32">
        <v>7.4</v>
      </c>
      <c r="M44" s="32">
        <v>7.2</v>
      </c>
      <c r="N44" s="32">
        <v>7.4</v>
      </c>
      <c r="O44" s="32">
        <v>7</v>
      </c>
      <c r="P44" s="1">
        <f t="shared" si="14"/>
        <v>7.300000000000001</v>
      </c>
      <c r="Q44" s="5">
        <f t="shared" si="15"/>
        <v>7.3</v>
      </c>
      <c r="R44" s="6">
        <f t="shared" si="16"/>
        <v>42</v>
      </c>
      <c r="S44" s="30">
        <f t="shared" si="17"/>
        <v>14.4</v>
      </c>
      <c r="T44" s="28">
        <f t="shared" si="18"/>
        <v>7.300000000000001</v>
      </c>
      <c r="U44" s="3">
        <f t="shared" si="19"/>
        <v>14.4</v>
      </c>
      <c r="V44" s="3">
        <f t="shared" si="20"/>
        <v>41</v>
      </c>
      <c r="W44" s="4">
        <f t="shared" si="21"/>
        <v>2</v>
      </c>
      <c r="X44" s="43"/>
    </row>
    <row r="45" spans="1:24" ht="12.75">
      <c r="A45" s="37"/>
      <c r="B45" s="38"/>
      <c r="C45" s="37"/>
      <c r="D45" s="39"/>
      <c r="E45" s="36">
        <v>7.5</v>
      </c>
      <c r="F45" s="32">
        <v>7.2</v>
      </c>
      <c r="G45" s="32">
        <v>7.3</v>
      </c>
      <c r="H45" s="32">
        <v>7.4</v>
      </c>
      <c r="I45" s="1">
        <f t="shared" si="11"/>
        <v>7.35</v>
      </c>
      <c r="J45" s="5">
        <f t="shared" si="12"/>
        <v>7.35</v>
      </c>
      <c r="K45" s="6">
        <f t="shared" si="13"/>
        <v>25</v>
      </c>
      <c r="L45" s="32">
        <v>7.3</v>
      </c>
      <c r="M45" s="32">
        <v>6</v>
      </c>
      <c r="N45" s="32">
        <v>7</v>
      </c>
      <c r="O45" s="32">
        <v>7.1</v>
      </c>
      <c r="P45" s="1">
        <f t="shared" si="14"/>
        <v>7.049999999999999</v>
      </c>
      <c r="Q45" s="5">
        <f t="shared" si="15"/>
        <v>7.05</v>
      </c>
      <c r="R45" s="6">
        <f t="shared" si="16"/>
        <v>49</v>
      </c>
      <c r="S45" s="30">
        <f t="shared" si="17"/>
        <v>14.399999999999999</v>
      </c>
      <c r="T45" s="28">
        <f t="shared" si="18"/>
        <v>7.35</v>
      </c>
      <c r="U45" s="3">
        <f t="shared" si="19"/>
        <v>14.4</v>
      </c>
      <c r="V45" s="3">
        <f t="shared" si="20"/>
        <v>41</v>
      </c>
      <c r="W45" s="4">
        <f t="shared" si="21"/>
        <v>2</v>
      </c>
      <c r="X45" s="43"/>
    </row>
    <row r="46" spans="1:24" ht="12.75">
      <c r="A46" s="37"/>
      <c r="B46" s="37"/>
      <c r="C46" s="37"/>
      <c r="D46" s="39"/>
      <c r="E46" s="40">
        <v>6.5</v>
      </c>
      <c r="F46" s="32">
        <v>6.6</v>
      </c>
      <c r="G46" s="32">
        <v>6.5</v>
      </c>
      <c r="H46" s="32">
        <v>6.2</v>
      </c>
      <c r="I46" s="1">
        <f t="shared" si="11"/>
        <v>6.500000000000002</v>
      </c>
      <c r="J46" s="5">
        <f t="shared" si="12"/>
        <v>6.5</v>
      </c>
      <c r="K46" s="6">
        <f t="shared" si="13"/>
        <v>49</v>
      </c>
      <c r="L46" s="32">
        <v>7.5</v>
      </c>
      <c r="M46" s="32">
        <v>7.8</v>
      </c>
      <c r="N46" s="32">
        <v>7.8</v>
      </c>
      <c r="O46" s="32">
        <v>7.9</v>
      </c>
      <c r="P46" s="1">
        <f t="shared" si="14"/>
        <v>7.800000000000001</v>
      </c>
      <c r="Q46" s="5">
        <f t="shared" si="15"/>
        <v>7.8</v>
      </c>
      <c r="R46" s="6">
        <f t="shared" si="16"/>
        <v>14</v>
      </c>
      <c r="S46" s="30">
        <f t="shared" si="17"/>
        <v>14.300000000000002</v>
      </c>
      <c r="T46" s="28">
        <f t="shared" si="18"/>
        <v>7.800000000000001</v>
      </c>
      <c r="U46" s="3">
        <f t="shared" si="19"/>
        <v>14.3</v>
      </c>
      <c r="V46" s="3">
        <f t="shared" si="20"/>
        <v>43</v>
      </c>
      <c r="W46" s="4">
        <f t="shared" si="21"/>
        <v>2</v>
      </c>
      <c r="X46" s="43"/>
    </row>
    <row r="47" spans="1:24" ht="12.75">
      <c r="A47" s="37"/>
      <c r="B47" s="38"/>
      <c r="C47" s="37"/>
      <c r="D47" s="39"/>
      <c r="E47" s="40">
        <v>6.6</v>
      </c>
      <c r="F47" s="32">
        <v>6.8</v>
      </c>
      <c r="G47" s="32">
        <v>7</v>
      </c>
      <c r="H47" s="32">
        <v>6.7</v>
      </c>
      <c r="I47" s="1">
        <f t="shared" si="11"/>
        <v>6.749999999999999</v>
      </c>
      <c r="J47" s="5">
        <f t="shared" si="12"/>
        <v>6.75</v>
      </c>
      <c r="K47" s="6">
        <f t="shared" si="13"/>
        <v>44</v>
      </c>
      <c r="L47" s="32">
        <v>7.4</v>
      </c>
      <c r="M47" s="32">
        <v>7.4</v>
      </c>
      <c r="N47" s="32">
        <v>7.8</v>
      </c>
      <c r="O47" s="32">
        <v>7.7</v>
      </c>
      <c r="P47" s="1">
        <f t="shared" si="14"/>
        <v>7.55</v>
      </c>
      <c r="Q47" s="5">
        <f t="shared" si="15"/>
        <v>7.55</v>
      </c>
      <c r="R47" s="6">
        <f t="shared" si="16"/>
        <v>27</v>
      </c>
      <c r="S47" s="30">
        <f t="shared" si="17"/>
        <v>14.299999999999999</v>
      </c>
      <c r="T47" s="28">
        <f t="shared" si="18"/>
        <v>7.55</v>
      </c>
      <c r="U47" s="3">
        <f t="shared" si="19"/>
        <v>14.3</v>
      </c>
      <c r="V47" s="3">
        <f t="shared" si="20"/>
        <v>43</v>
      </c>
      <c r="W47" s="4">
        <f t="shared" si="21"/>
        <v>2</v>
      </c>
      <c r="X47" s="43"/>
    </row>
    <row r="48" spans="1:24" ht="12.75">
      <c r="A48" s="37"/>
      <c r="B48" s="38"/>
      <c r="C48" s="37"/>
      <c r="D48" s="39"/>
      <c r="E48" s="40">
        <v>7</v>
      </c>
      <c r="F48" s="32">
        <v>6.6</v>
      </c>
      <c r="G48" s="32">
        <v>6.8</v>
      </c>
      <c r="H48" s="32">
        <v>6.5</v>
      </c>
      <c r="I48" s="1">
        <f t="shared" si="11"/>
        <v>6.699999999999999</v>
      </c>
      <c r="J48" s="5">
        <f t="shared" si="12"/>
        <v>6.7</v>
      </c>
      <c r="K48" s="6">
        <f t="shared" si="13"/>
        <v>45</v>
      </c>
      <c r="L48" s="32">
        <v>7.4</v>
      </c>
      <c r="M48" s="32">
        <v>7.4</v>
      </c>
      <c r="N48" s="32">
        <v>7.8</v>
      </c>
      <c r="O48" s="32">
        <v>7.7</v>
      </c>
      <c r="P48" s="1">
        <f t="shared" si="14"/>
        <v>7.55</v>
      </c>
      <c r="Q48" s="5">
        <f t="shared" si="15"/>
        <v>7.55</v>
      </c>
      <c r="R48" s="6">
        <f t="shared" si="16"/>
        <v>27</v>
      </c>
      <c r="S48" s="30">
        <f t="shared" si="17"/>
        <v>14.25</v>
      </c>
      <c r="T48" s="28">
        <f t="shared" si="18"/>
        <v>7.55</v>
      </c>
      <c r="U48" s="3">
        <f t="shared" si="19"/>
        <v>14.25</v>
      </c>
      <c r="V48" s="3">
        <f t="shared" si="20"/>
        <v>45</v>
      </c>
      <c r="W48" s="4">
        <f t="shared" si="21"/>
        <v>2</v>
      </c>
      <c r="X48" s="43"/>
    </row>
    <row r="49" spans="1:24" ht="12.75">
      <c r="A49" s="37"/>
      <c r="B49" s="38"/>
      <c r="C49" s="37"/>
      <c r="D49" s="39"/>
      <c r="E49" s="40">
        <v>7</v>
      </c>
      <c r="F49" s="32">
        <v>7.2</v>
      </c>
      <c r="G49" s="32">
        <v>6.6</v>
      </c>
      <c r="H49" s="32">
        <v>7.1</v>
      </c>
      <c r="I49" s="1">
        <f t="shared" si="11"/>
        <v>7.05</v>
      </c>
      <c r="J49" s="5">
        <f t="shared" si="12"/>
        <v>7.05</v>
      </c>
      <c r="K49" s="6">
        <f t="shared" si="13"/>
        <v>41</v>
      </c>
      <c r="L49" s="32">
        <v>7</v>
      </c>
      <c r="M49" s="32">
        <v>7.2</v>
      </c>
      <c r="N49" s="32">
        <v>7.2</v>
      </c>
      <c r="O49" s="32">
        <v>7.2</v>
      </c>
      <c r="P49" s="1">
        <f t="shared" si="14"/>
        <v>7.199999999999999</v>
      </c>
      <c r="Q49" s="5">
        <f t="shared" si="15"/>
        <v>7.2</v>
      </c>
      <c r="R49" s="6">
        <f t="shared" si="16"/>
        <v>47</v>
      </c>
      <c r="S49" s="30">
        <f t="shared" si="17"/>
        <v>14.25</v>
      </c>
      <c r="T49" s="28">
        <f t="shared" si="18"/>
        <v>7.199999999999999</v>
      </c>
      <c r="U49" s="3">
        <f t="shared" si="19"/>
        <v>14.25</v>
      </c>
      <c r="V49" s="3">
        <f t="shared" si="20"/>
        <v>45</v>
      </c>
      <c r="W49" s="4">
        <f t="shared" si="21"/>
        <v>2</v>
      </c>
      <c r="X49" s="43"/>
    </row>
    <row r="50" spans="1:24" ht="12.75">
      <c r="A50" s="37"/>
      <c r="B50" s="38"/>
      <c r="C50" s="37"/>
      <c r="D50" s="39"/>
      <c r="E50" s="40">
        <v>6.8</v>
      </c>
      <c r="F50" s="32">
        <v>7.1</v>
      </c>
      <c r="G50" s="32">
        <v>6.2</v>
      </c>
      <c r="H50" s="32">
        <v>6.3</v>
      </c>
      <c r="I50" s="1">
        <f t="shared" si="11"/>
        <v>6.549999999999999</v>
      </c>
      <c r="J50" s="5">
        <f t="shared" si="12"/>
        <v>6.55</v>
      </c>
      <c r="K50" s="6">
        <f t="shared" si="13"/>
        <v>47</v>
      </c>
      <c r="L50" s="32">
        <v>7.4</v>
      </c>
      <c r="M50" s="32">
        <v>7.8</v>
      </c>
      <c r="N50" s="32">
        <v>7.6</v>
      </c>
      <c r="O50" s="32">
        <v>7.5</v>
      </c>
      <c r="P50" s="1">
        <f t="shared" si="14"/>
        <v>7.549999999999998</v>
      </c>
      <c r="Q50" s="5">
        <f t="shared" si="15"/>
        <v>7.55</v>
      </c>
      <c r="R50" s="6">
        <f t="shared" si="16"/>
        <v>27</v>
      </c>
      <c r="S50" s="30">
        <f t="shared" si="17"/>
        <v>14.099999999999998</v>
      </c>
      <c r="T50" s="28">
        <f t="shared" si="18"/>
        <v>7.549999999999998</v>
      </c>
      <c r="U50" s="3">
        <f t="shared" si="19"/>
        <v>14.1</v>
      </c>
      <c r="V50" s="3">
        <f t="shared" si="20"/>
        <v>47</v>
      </c>
      <c r="W50" s="4">
        <f t="shared" si="21"/>
        <v>1</v>
      </c>
      <c r="X50" s="43"/>
    </row>
    <row r="51" spans="1:24" ht="12.75">
      <c r="A51" s="37"/>
      <c r="B51" s="38"/>
      <c r="C51" s="37"/>
      <c r="D51" s="39"/>
      <c r="E51" s="40">
        <v>7.3</v>
      </c>
      <c r="F51" s="32">
        <v>6.8</v>
      </c>
      <c r="G51" s="32">
        <v>7.1</v>
      </c>
      <c r="H51" s="32">
        <v>6.2</v>
      </c>
      <c r="I51" s="1">
        <f t="shared" si="11"/>
        <v>6.949999999999999</v>
      </c>
      <c r="J51" s="5">
        <f t="shared" si="12"/>
        <v>6.95</v>
      </c>
      <c r="K51" s="6">
        <f t="shared" si="13"/>
        <v>42</v>
      </c>
      <c r="L51" s="32">
        <v>7.3</v>
      </c>
      <c r="M51" s="32">
        <v>6</v>
      </c>
      <c r="N51" s="32">
        <v>7</v>
      </c>
      <c r="O51" s="32">
        <v>7.1</v>
      </c>
      <c r="P51" s="1">
        <f t="shared" si="14"/>
        <v>7.049999999999999</v>
      </c>
      <c r="Q51" s="5">
        <f t="shared" si="15"/>
        <v>7.05</v>
      </c>
      <c r="R51" s="6">
        <f t="shared" si="16"/>
        <v>49</v>
      </c>
      <c r="S51" s="30">
        <f t="shared" si="17"/>
        <v>13.999999999999998</v>
      </c>
      <c r="T51" s="28">
        <f t="shared" si="18"/>
        <v>7.049999999999999</v>
      </c>
      <c r="U51" s="3">
        <f t="shared" si="19"/>
        <v>14</v>
      </c>
      <c r="V51" s="3">
        <f t="shared" si="20"/>
        <v>48</v>
      </c>
      <c r="W51" s="4">
        <f t="shared" si="21"/>
        <v>1</v>
      </c>
      <c r="X51" s="43"/>
    </row>
    <row r="52" spans="1:24" ht="12.75">
      <c r="A52" s="37"/>
      <c r="B52" s="37"/>
      <c r="C52" s="37"/>
      <c r="D52" s="39"/>
      <c r="E52" s="40">
        <v>6.9</v>
      </c>
      <c r="F52" s="32">
        <v>6.5</v>
      </c>
      <c r="G52" s="32">
        <v>6.2</v>
      </c>
      <c r="H52" s="32">
        <v>6.1</v>
      </c>
      <c r="I52" s="1">
        <f t="shared" si="11"/>
        <v>6.350000000000002</v>
      </c>
      <c r="J52" s="5">
        <f t="shared" si="12"/>
        <v>6.35</v>
      </c>
      <c r="K52" s="6">
        <f t="shared" si="13"/>
        <v>50</v>
      </c>
      <c r="L52" s="32">
        <v>7.8</v>
      </c>
      <c r="M52" s="32">
        <v>7.6</v>
      </c>
      <c r="N52" s="32">
        <v>7.3</v>
      </c>
      <c r="O52" s="32">
        <v>7.6</v>
      </c>
      <c r="P52" s="1">
        <f t="shared" si="14"/>
        <v>7.599999999999998</v>
      </c>
      <c r="Q52" s="5">
        <f t="shared" si="15"/>
        <v>7.6</v>
      </c>
      <c r="R52" s="6">
        <f t="shared" si="16"/>
        <v>23</v>
      </c>
      <c r="S52" s="30">
        <f t="shared" si="17"/>
        <v>13.95</v>
      </c>
      <c r="T52" s="28">
        <f t="shared" si="18"/>
        <v>7.599999999999998</v>
      </c>
      <c r="U52" s="3">
        <f t="shared" si="19"/>
        <v>13.95</v>
      </c>
      <c r="V52" s="3">
        <f t="shared" si="20"/>
        <v>49</v>
      </c>
      <c r="W52" s="4">
        <f t="shared" si="21"/>
        <v>1</v>
      </c>
      <c r="X52" s="43"/>
    </row>
    <row r="53" spans="1:24" ht="12.75">
      <c r="A53" s="37"/>
      <c r="B53" s="38"/>
      <c r="C53" s="37"/>
      <c r="D53" s="39"/>
      <c r="E53" s="40">
        <v>6.3</v>
      </c>
      <c r="F53" s="32">
        <v>6.6</v>
      </c>
      <c r="G53" s="32">
        <v>6.5</v>
      </c>
      <c r="H53" s="32">
        <v>6.9</v>
      </c>
      <c r="I53" s="1">
        <f t="shared" si="11"/>
        <v>6.549999999999999</v>
      </c>
      <c r="J53" s="5">
        <f t="shared" si="12"/>
        <v>6.55</v>
      </c>
      <c r="K53" s="6">
        <f t="shared" si="13"/>
        <v>47</v>
      </c>
      <c r="L53" s="32">
        <v>7</v>
      </c>
      <c r="M53" s="32">
        <v>7.2</v>
      </c>
      <c r="N53" s="32">
        <v>7.2</v>
      </c>
      <c r="O53" s="32">
        <v>7.2</v>
      </c>
      <c r="P53" s="1">
        <f t="shared" si="14"/>
        <v>7.199999999999999</v>
      </c>
      <c r="Q53" s="5">
        <f t="shared" si="15"/>
        <v>7.2</v>
      </c>
      <c r="R53" s="6">
        <f t="shared" si="16"/>
        <v>47</v>
      </c>
      <c r="S53" s="30">
        <f t="shared" si="17"/>
        <v>13.749999999999998</v>
      </c>
      <c r="T53" s="28">
        <f t="shared" si="18"/>
        <v>7.199999999999999</v>
      </c>
      <c r="U53" s="3">
        <f t="shared" si="19"/>
        <v>13.75</v>
      </c>
      <c r="V53" s="3">
        <f t="shared" si="20"/>
        <v>50</v>
      </c>
      <c r="W53" s="4">
        <f t="shared" si="21"/>
        <v>1</v>
      </c>
      <c r="X53" s="43"/>
    </row>
  </sheetData>
  <sheetProtection selectLockedCells="1"/>
  <mergeCells count="9">
    <mergeCell ref="E2:K2"/>
    <mergeCell ref="A2:A3"/>
    <mergeCell ref="B2:B3"/>
    <mergeCell ref="C2:C3"/>
    <mergeCell ref="D2:D3"/>
    <mergeCell ref="X2:X3"/>
    <mergeCell ref="L2:R2"/>
    <mergeCell ref="S2:S3"/>
    <mergeCell ref="V2:V3"/>
  </mergeCells>
  <conditionalFormatting sqref="V4:V53">
    <cfRule type="cellIs" priority="1" dxfId="0" operator="lessThan" stopIfTrue="1">
      <formula>4</formula>
    </cfRule>
  </conditionalFormatting>
  <conditionalFormatting sqref="W4:W53">
    <cfRule type="cellIs" priority="2" dxfId="0" operator="greaterThan" stopIfTrue="1">
      <formula>1</formula>
    </cfRule>
  </conditionalFormatting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6"/>
  <sheetViews>
    <sheetView zoomScalePageLayoutView="0" workbookViewId="0" topLeftCell="A1">
      <selection activeCell="D19" sqref="D19"/>
    </sheetView>
  </sheetViews>
  <sheetFormatPr defaultColWidth="9.140625" defaultRowHeight="12.75"/>
  <cols>
    <col min="1" max="1" width="7.57421875" style="0" customWidth="1"/>
    <col min="2" max="2" width="17.7109375" style="0" customWidth="1"/>
    <col min="3" max="3" width="10.57421875" style="0" hidden="1" customWidth="1"/>
    <col min="4" max="4" width="17.140625" style="0" customWidth="1"/>
    <col min="5" max="5" width="7.57421875" style="0" hidden="1" customWidth="1"/>
    <col min="6" max="6" width="9.00390625" style="0" customWidth="1"/>
    <col min="7" max="7" width="7.7109375" style="0" hidden="1" customWidth="1"/>
    <col min="9" max="9" width="6.7109375" style="0" hidden="1" customWidth="1"/>
    <col min="10" max="10" width="8.8515625" style="0" hidden="1" customWidth="1"/>
    <col min="11" max="11" width="11.28125" style="0" hidden="1" customWidth="1"/>
    <col min="12" max="12" width="7.8515625" style="0" customWidth="1"/>
    <col min="13" max="13" width="7.421875" style="0" hidden="1" customWidth="1"/>
    <col min="14" max="14" width="8.8515625" style="0" hidden="1" customWidth="1"/>
  </cols>
  <sheetData>
    <row r="1" spans="1:16" ht="27.75" customHeight="1" thickBot="1">
      <c r="A1" s="53" t="s">
        <v>145</v>
      </c>
      <c r="B1" s="52"/>
      <c r="C1" s="48"/>
      <c r="D1" s="47" t="s">
        <v>143</v>
      </c>
      <c r="E1" s="44" t="s">
        <v>15</v>
      </c>
      <c r="F1" s="49"/>
      <c r="G1" s="48"/>
      <c r="H1" s="48"/>
      <c r="I1" s="48"/>
      <c r="J1" s="48"/>
      <c r="K1" s="51"/>
      <c r="L1" s="99"/>
      <c r="M1" s="51"/>
      <c r="N1" s="45"/>
      <c r="O1" s="46"/>
      <c r="P1" s="46"/>
    </row>
    <row r="2" spans="1:14" ht="16.5" customHeight="1" thickBot="1">
      <c r="A2" s="140" t="s">
        <v>4</v>
      </c>
      <c r="B2" s="146" t="s">
        <v>20</v>
      </c>
      <c r="C2" s="58"/>
      <c r="D2" s="146" t="s">
        <v>1</v>
      </c>
      <c r="E2" s="55"/>
      <c r="F2" s="95" t="s">
        <v>146</v>
      </c>
      <c r="G2" s="96"/>
      <c r="H2" s="95" t="s">
        <v>67</v>
      </c>
      <c r="I2" s="148" t="s">
        <v>16</v>
      </c>
      <c r="J2" s="146" t="s">
        <v>4</v>
      </c>
      <c r="K2" s="63"/>
      <c r="L2" s="142" t="s">
        <v>17</v>
      </c>
      <c r="M2" s="144"/>
      <c r="N2" s="73"/>
    </row>
    <row r="3" spans="1:14" ht="17.25" customHeight="1" thickBot="1">
      <c r="A3" s="141"/>
      <c r="B3" s="150"/>
      <c r="C3" s="59"/>
      <c r="D3" s="150"/>
      <c r="E3" s="56"/>
      <c r="F3" s="50" t="s">
        <v>7</v>
      </c>
      <c r="G3" s="80" t="s">
        <v>4</v>
      </c>
      <c r="H3" s="50" t="s">
        <v>6</v>
      </c>
      <c r="I3" s="149"/>
      <c r="J3" s="150"/>
      <c r="K3" s="56"/>
      <c r="L3" s="143"/>
      <c r="M3" s="145"/>
      <c r="N3" s="74"/>
    </row>
    <row r="4" spans="1:14" ht="12.75">
      <c r="A4" s="119">
        <v>1</v>
      </c>
      <c r="B4" s="102" t="s">
        <v>148</v>
      </c>
      <c r="C4" s="123"/>
      <c r="D4" s="88" t="s">
        <v>32</v>
      </c>
      <c r="E4" s="68"/>
      <c r="F4" s="90">
        <v>7.75</v>
      </c>
      <c r="G4" s="91">
        <f aca="true" t="shared" si="0" ref="G4:G16">ROUND(RANK(F4,$F$4:$F$62),2)</f>
        <v>2</v>
      </c>
      <c r="H4" s="90">
        <v>7.75</v>
      </c>
      <c r="I4" s="68"/>
      <c r="J4" s="91">
        <v>2</v>
      </c>
      <c r="K4" s="60"/>
      <c r="L4" s="71">
        <v>15.5</v>
      </c>
      <c r="M4" s="97"/>
      <c r="N4" s="78"/>
    </row>
    <row r="5" spans="1:14" ht="12.75">
      <c r="A5" s="112">
        <v>2</v>
      </c>
      <c r="B5" s="86" t="s">
        <v>155</v>
      </c>
      <c r="C5" s="123"/>
      <c r="D5" s="88" t="s">
        <v>32</v>
      </c>
      <c r="E5" s="68" t="e">
        <f>ROUND(RANK(D5,$D$10:$D$15),2)</f>
        <v>#VALUE!</v>
      </c>
      <c r="F5" s="66">
        <v>7.8</v>
      </c>
      <c r="G5" s="67">
        <f t="shared" si="0"/>
        <v>1</v>
      </c>
      <c r="H5" s="66">
        <v>7.5</v>
      </c>
      <c r="I5" s="68"/>
      <c r="J5" s="67">
        <v>3</v>
      </c>
      <c r="K5" s="60"/>
      <c r="L5" s="65">
        <v>15.3</v>
      </c>
      <c r="M5" s="98"/>
      <c r="N5" s="79"/>
    </row>
    <row r="6" spans="1:14" ht="12.75">
      <c r="A6" s="112">
        <v>3</v>
      </c>
      <c r="B6" s="86" t="s">
        <v>158</v>
      </c>
      <c r="C6" s="123"/>
      <c r="D6" s="88" t="s">
        <v>32</v>
      </c>
      <c r="E6" s="68" t="e">
        <f>ROUND(RANK(D6,$D$10:$D$15),2)</f>
        <v>#VALUE!</v>
      </c>
      <c r="F6" s="66">
        <v>7.15</v>
      </c>
      <c r="G6" s="67">
        <f t="shared" si="0"/>
        <v>5</v>
      </c>
      <c r="H6" s="66">
        <v>7.8</v>
      </c>
      <c r="I6" s="60"/>
      <c r="J6" s="61">
        <v>1</v>
      </c>
      <c r="K6" s="60"/>
      <c r="L6" s="65">
        <v>14.95</v>
      </c>
      <c r="M6" s="98"/>
      <c r="N6" s="79"/>
    </row>
    <row r="7" spans="1:14" ht="12.75">
      <c r="A7" s="112">
        <v>4</v>
      </c>
      <c r="B7" s="86" t="s">
        <v>150</v>
      </c>
      <c r="C7" s="123"/>
      <c r="D7" s="88" t="s">
        <v>37</v>
      </c>
      <c r="E7" s="68"/>
      <c r="F7" s="66">
        <v>7.55</v>
      </c>
      <c r="G7" s="67">
        <f t="shared" si="0"/>
        <v>3</v>
      </c>
      <c r="H7" s="66">
        <v>7.1</v>
      </c>
      <c r="I7" s="68"/>
      <c r="J7" s="67">
        <v>6</v>
      </c>
      <c r="K7" s="60"/>
      <c r="L7" s="65">
        <v>14.649999999999999</v>
      </c>
      <c r="M7" s="98"/>
      <c r="N7" s="79"/>
    </row>
    <row r="8" spans="1:14" ht="12.75">
      <c r="A8" s="112">
        <v>5</v>
      </c>
      <c r="B8" s="86" t="s">
        <v>156</v>
      </c>
      <c r="C8" s="123"/>
      <c r="D8" s="88" t="s">
        <v>37</v>
      </c>
      <c r="E8" s="68" t="e">
        <f>ROUND(RANK(D8,$D$10:$D$15),2)</f>
        <v>#VALUE!</v>
      </c>
      <c r="F8" s="66">
        <v>7.55</v>
      </c>
      <c r="G8" s="67">
        <f t="shared" si="0"/>
        <v>3</v>
      </c>
      <c r="H8" s="66">
        <v>7</v>
      </c>
      <c r="I8" s="60"/>
      <c r="J8" s="61">
        <v>7</v>
      </c>
      <c r="K8" s="60"/>
      <c r="L8" s="65">
        <v>14.55</v>
      </c>
      <c r="M8" s="98"/>
      <c r="N8" s="79"/>
    </row>
    <row r="9" spans="1:14" ht="12.75">
      <c r="A9" s="112">
        <v>6</v>
      </c>
      <c r="B9" s="86" t="s">
        <v>152</v>
      </c>
      <c r="C9" s="123"/>
      <c r="D9" s="88" t="s">
        <v>32</v>
      </c>
      <c r="E9" s="68"/>
      <c r="F9" s="66">
        <v>7.05</v>
      </c>
      <c r="G9" s="67">
        <f t="shared" si="0"/>
        <v>6</v>
      </c>
      <c r="H9" s="66">
        <v>7.35</v>
      </c>
      <c r="I9" s="68"/>
      <c r="J9" s="67">
        <v>4</v>
      </c>
      <c r="K9" s="60"/>
      <c r="L9" s="65">
        <v>14.399999999999999</v>
      </c>
      <c r="M9" s="98"/>
      <c r="N9" s="79"/>
    </row>
    <row r="10" spans="1:14" ht="12.75">
      <c r="A10" s="112">
        <v>7</v>
      </c>
      <c r="B10" s="86" t="s">
        <v>154</v>
      </c>
      <c r="C10" s="123"/>
      <c r="D10" s="88" t="s">
        <v>121</v>
      </c>
      <c r="E10" s="68" t="e">
        <f>ROUND(RANK(D10,$D$10:$D$15),2)</f>
        <v>#VALUE!</v>
      </c>
      <c r="F10" s="66">
        <v>6.65</v>
      </c>
      <c r="G10" s="67">
        <f t="shared" si="0"/>
        <v>9</v>
      </c>
      <c r="H10" s="66">
        <v>7.15</v>
      </c>
      <c r="I10" s="60"/>
      <c r="J10" s="61">
        <v>5</v>
      </c>
      <c r="K10" s="60"/>
      <c r="L10" s="65">
        <v>13.8</v>
      </c>
      <c r="M10" s="98"/>
      <c r="N10" s="79"/>
    </row>
    <row r="11" spans="1:14" ht="12.75">
      <c r="A11" s="112">
        <v>8</v>
      </c>
      <c r="B11" s="86" t="s">
        <v>157</v>
      </c>
      <c r="C11" s="123"/>
      <c r="D11" s="88" t="s">
        <v>121</v>
      </c>
      <c r="E11" s="68" t="e">
        <f>ROUND(RANK(D11,$D$10:$D$15),2)</f>
        <v>#VALUE!</v>
      </c>
      <c r="F11" s="66">
        <v>6.8</v>
      </c>
      <c r="G11" s="67">
        <f t="shared" si="0"/>
        <v>7</v>
      </c>
      <c r="H11" s="66">
        <v>6.95</v>
      </c>
      <c r="I11" s="68"/>
      <c r="J11" s="67">
        <v>8</v>
      </c>
      <c r="K11" s="60"/>
      <c r="L11" s="65">
        <v>13.75</v>
      </c>
      <c r="M11" s="98"/>
      <c r="N11" s="79"/>
    </row>
    <row r="12" spans="1:14" ht="12.75">
      <c r="A12" s="112">
        <v>9</v>
      </c>
      <c r="B12" s="86" t="s">
        <v>149</v>
      </c>
      <c r="C12" s="123"/>
      <c r="D12" s="88" t="s">
        <v>22</v>
      </c>
      <c r="E12" s="68"/>
      <c r="F12" s="66">
        <v>6.7</v>
      </c>
      <c r="G12" s="67">
        <f t="shared" si="0"/>
        <v>8</v>
      </c>
      <c r="H12" s="66">
        <v>6.35</v>
      </c>
      <c r="I12" s="60"/>
      <c r="J12" s="61">
        <v>9</v>
      </c>
      <c r="K12" s="60"/>
      <c r="L12" s="65">
        <v>13.05</v>
      </c>
      <c r="M12" s="98"/>
      <c r="N12" s="79"/>
    </row>
    <row r="13" spans="1:14" ht="12.75">
      <c r="A13" s="112">
        <v>10</v>
      </c>
      <c r="B13" s="86" t="s">
        <v>153</v>
      </c>
      <c r="C13" s="123"/>
      <c r="D13" s="88" t="s">
        <v>23</v>
      </c>
      <c r="E13" s="68" t="e">
        <f>ROUND(RANK(D13,$D$10:$D$15),2)</f>
        <v>#VALUE!</v>
      </c>
      <c r="F13" s="66">
        <v>6.65</v>
      </c>
      <c r="G13" s="67">
        <f t="shared" si="0"/>
        <v>9</v>
      </c>
      <c r="H13" s="66">
        <v>6.1</v>
      </c>
      <c r="I13" s="68"/>
      <c r="J13" s="67">
        <v>11</v>
      </c>
      <c r="K13" s="60"/>
      <c r="L13" s="65">
        <v>12.75</v>
      </c>
      <c r="M13" s="98"/>
      <c r="N13" s="79"/>
    </row>
    <row r="14" spans="1:14" ht="12.75">
      <c r="A14" s="112">
        <v>11</v>
      </c>
      <c r="B14" s="86" t="s">
        <v>147</v>
      </c>
      <c r="C14" s="123"/>
      <c r="D14" s="88" t="s">
        <v>105</v>
      </c>
      <c r="E14" s="122"/>
      <c r="F14" s="66">
        <v>6.2</v>
      </c>
      <c r="G14" s="67">
        <f t="shared" si="0"/>
        <v>11</v>
      </c>
      <c r="H14" s="66">
        <v>6.25</v>
      </c>
      <c r="I14" s="62"/>
      <c r="J14" s="61">
        <v>10</v>
      </c>
      <c r="K14" s="64"/>
      <c r="L14" s="65">
        <v>12.45</v>
      </c>
      <c r="M14" s="98"/>
      <c r="N14" s="79"/>
    </row>
    <row r="15" spans="1:14" ht="12.75">
      <c r="A15" s="112">
        <v>12</v>
      </c>
      <c r="B15" s="86" t="s">
        <v>164</v>
      </c>
      <c r="C15" s="123"/>
      <c r="D15" s="88" t="s">
        <v>121</v>
      </c>
      <c r="E15" s="68" t="e">
        <f>ROUND(RANK(D15,$D$10:$D$15),2)</f>
        <v>#VALUE!</v>
      </c>
      <c r="F15" s="66">
        <v>5.55</v>
      </c>
      <c r="G15" s="67">
        <f t="shared" si="0"/>
        <v>13</v>
      </c>
      <c r="H15" s="66">
        <v>5.45</v>
      </c>
      <c r="I15" s="60"/>
      <c r="J15" s="61">
        <v>12</v>
      </c>
      <c r="K15" s="60"/>
      <c r="L15" s="65">
        <v>11</v>
      </c>
      <c r="M15" s="98"/>
      <c r="N15" s="79"/>
    </row>
    <row r="16" spans="1:14" ht="13.5" thickBot="1">
      <c r="A16" s="133">
        <v>13</v>
      </c>
      <c r="B16" s="130" t="s">
        <v>151</v>
      </c>
      <c r="C16" s="138"/>
      <c r="D16" s="139" t="s">
        <v>22</v>
      </c>
      <c r="E16" s="132"/>
      <c r="F16" s="54">
        <v>5.95</v>
      </c>
      <c r="G16" s="70">
        <f t="shared" si="0"/>
        <v>12</v>
      </c>
      <c r="H16" s="54">
        <v>5</v>
      </c>
      <c r="I16" s="83"/>
      <c r="J16" s="100">
        <v>13</v>
      </c>
      <c r="K16" s="83"/>
      <c r="L16" s="72">
        <v>10.95</v>
      </c>
      <c r="M16" s="98"/>
      <c r="N16" s="79"/>
    </row>
  </sheetData>
  <sheetProtection/>
  <mergeCells count="7">
    <mergeCell ref="A2:A3"/>
    <mergeCell ref="L2:L3"/>
    <mergeCell ref="M2:M3"/>
    <mergeCell ref="B2:B3"/>
    <mergeCell ref="D2:D3"/>
    <mergeCell ref="I2:I3"/>
    <mergeCell ref="J2:J3"/>
  </mergeCells>
  <printOptions/>
  <pageMargins left="0.7086614173228347" right="0.7086614173228347" top="0.7874015748031497" bottom="0.7874015748031497" header="0.31496062992125984" footer="0.31496062992125984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Windows User</cp:lastModifiedBy>
  <cp:lastPrinted>2012-03-30T14:32:39Z</cp:lastPrinted>
  <dcterms:created xsi:type="dcterms:W3CDTF">2006-04-30T19:41:30Z</dcterms:created>
  <dcterms:modified xsi:type="dcterms:W3CDTF">2012-04-02T20:29:53Z</dcterms:modified>
  <cp:category/>
  <cp:version/>
  <cp:contentType/>
  <cp:contentStatus/>
</cp:coreProperties>
</file>